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idos" sheetId="1" r:id="rId4"/>
    <sheet state="visible" name="Reformas" sheetId="2" r:id="rId5"/>
    <sheet state="visible" name="Respuestas" sheetId="3" r:id="rId6"/>
    <sheet state="visible" name="Visualización" sheetId="4" r:id="rId7"/>
    <sheet state="visible" name="Hoja 6" sheetId="5" r:id="rId8"/>
  </sheets>
  <definedNames/>
  <calcPr/>
</workbook>
</file>

<file path=xl/sharedStrings.xml><?xml version="1.0" encoding="utf-8"?>
<sst xmlns="http://schemas.openxmlformats.org/spreadsheetml/2006/main" count="675" uniqueCount="283">
  <si>
    <t>Equipo</t>
  </si>
  <si>
    <t>Estadio</t>
  </si>
  <si>
    <t>Coste del acuerdo (anual)</t>
  </si>
  <si>
    <t>Reforma</t>
  </si>
  <si>
    <t>Coste</t>
  </si>
  <si>
    <t>Financiación</t>
  </si>
  <si>
    <t>Fuente</t>
  </si>
  <si>
    <t>Propiedad</t>
  </si>
  <si>
    <t>Pedido</t>
  </si>
  <si>
    <t>Fecha de solciitud</t>
  </si>
  <si>
    <t>Osasuna</t>
  </si>
  <si>
    <t>Fecha</t>
  </si>
  <si>
    <t>Duración (años)</t>
  </si>
  <si>
    <t>Prorrogable (años)</t>
  </si>
  <si>
    <t>Mantenimiento</t>
  </si>
  <si>
    <t>Reformas</t>
  </si>
  <si>
    <t>Convenios</t>
  </si>
  <si>
    <t>Respuesta</t>
  </si>
  <si>
    <t>Observaciones</t>
  </si>
  <si>
    <t>![Escudo](http://as00.epimg.net/img/comunes/fotos/fichas/equipos/large/13.png)</t>
  </si>
  <si>
    <t>![Escudo](http://as00.epimg.net/img/comunes/fotos/fichas/equipos/large/13.png) Osasuna</t>
  </si>
  <si>
    <t xml:space="preserve">El Sadar </t>
  </si>
  <si>
    <t>Club</t>
  </si>
  <si>
    <t>[Convenio] (https://drive.google.com/drive/folders/1307En1iTdOCSMg9riw6zykRZBWMBArSu/convenio)</t>
  </si>
  <si>
    <t>El club pagó una deuda con el Ayuntamiento con el estadio como pago</t>
  </si>
  <si>
    <t>[Jamaica]</t>
  </si>
  <si>
    <t>Leganés</t>
  </si>
  <si>
    <t>Butarque</t>
  </si>
  <si>
    <t>Gobierno de Navarra</t>
  </si>
  <si>
    <t>Realizado</t>
  </si>
  <si>
    <t xml:space="preserve">No especifica </t>
  </si>
  <si>
    <t>El ayto paga una subvención al club que se debe destinar a todas las categorías. El convenio es por la subvención e incluye la cesión del estadio</t>
  </si>
  <si>
    <t>https://drive.google.com/drive/folders/1307En1iTdOCSMg9riw6zykRZBWMBArSu</t>
  </si>
  <si>
    <t>Alavés</t>
  </si>
  <si>
    <t xml:space="preserve">Mendizorroza </t>
  </si>
  <si>
    <t>En curso</t>
  </si>
  <si>
    <t>https://www.lavanguardia.com/deportes/20190302/46778339308/los-compromisarios-de-osasuna-autorizan-financiar-la-reforma-de-el-sadar.html</t>
  </si>
  <si>
    <t>El club puso dinero para las reformas del estadio y con eso compensa el canon anual. No tenemos el convenio, nos pasaron detalles desde el club</t>
  </si>
  <si>
    <t xml:space="preserve">Ayuntamiento de Leganés </t>
  </si>
  <si>
    <t>Getafe</t>
  </si>
  <si>
    <t>Postergada</t>
  </si>
  <si>
    <t xml:space="preserve">Coliseum Alfonso Pérez </t>
  </si>
  <si>
    <t>Planificada</t>
  </si>
  <si>
    <t>Club, gobierno vasco, ayuntamiento y diputación de Alava</t>
  </si>
  <si>
    <t>https://nortexpres.com/el-nuevo-mendizorroza-55-millones-y-27-070-espectadores/</t>
  </si>
  <si>
    <t>Ayuntamiento</t>
  </si>
  <si>
    <t>Incluye instalaciones de entrenamiento y obliga a reservar espacio para la publicidad del Ayto</t>
  </si>
  <si>
    <t>Granada</t>
  </si>
  <si>
    <t>Los Cármenes</t>
  </si>
  <si>
    <t>-</t>
  </si>
  <si>
    <t>Club/ayuntamiento</t>
  </si>
  <si>
    <t>Están negociando una concesión a largo plazo. Las reformas las tiene que hacer el club pero luego el ayto las paga</t>
  </si>
  <si>
    <t>Ayuntamiento de Vitoria - Gasteiz</t>
  </si>
  <si>
    <t>Me respondieron desde el club con algunos detalles</t>
  </si>
  <si>
    <t>No</t>
  </si>
  <si>
    <t>Valladolid</t>
  </si>
  <si>
    <t xml:space="preserve">Nuevo José Zorrilla </t>
  </si>
  <si>
    <t>Retoques</t>
  </si>
  <si>
    <t>https://www.granadahoy.com/granadacf/reformas-estadio-los-carmenes_0_1367863556.html</t>
  </si>
  <si>
    <t>https://www.vitoria-gasteiz.org/docs/a25/000000000/000161000/161353.pdf</t>
  </si>
  <si>
    <t>Ronaldo Nazario está intentando comprar el estadio para poder desarrollarlo</t>
  </si>
  <si>
    <t>Celta</t>
  </si>
  <si>
    <t xml:space="preserve">Balaídos </t>
  </si>
  <si>
    <t>Dicen no tener acuerdo</t>
  </si>
  <si>
    <t>Mallorca</t>
  </si>
  <si>
    <t xml:space="preserve">Son Moix </t>
  </si>
  <si>
    <t>Aportó para la construcción</t>
  </si>
  <si>
    <t xml:space="preserve">El club aportó 600 millones de pesetas para la construcción (3.6 millones de euros). Fijaron un seguro por daños de 500 millones de pesetas </t>
  </si>
  <si>
    <t>Real Sociedad</t>
  </si>
  <si>
    <t xml:space="preserve">Anoeta </t>
  </si>
  <si>
    <t>Ayuntamiento/club</t>
  </si>
  <si>
    <t>El club aportó 500 millones de pesetas para la construcción del estado (3 millones de euros). Le corresponde pagar un 25% de las reparaciones y reformas</t>
  </si>
  <si>
    <t>En negociaciones para comprar el estadio</t>
  </si>
  <si>
    <t>https://www.noticiascyl.com/valladolid/deportes-valladolid/2019/07/25/la-compra-de-zorrilla-inviable-para-ronaldo/</t>
  </si>
  <si>
    <t>Eibar</t>
  </si>
  <si>
    <t>https://www.vitoria-gasteiz.org/docs/a25/000000000/000589000/589170.pdf</t>
  </si>
  <si>
    <t xml:space="preserve">Ipurua </t>
  </si>
  <si>
    <t>Cuando se firma el acuerdo el ayuntamiento le transfiere al club 180.000 euros por obras realizadas por el club antes de la firma del convenio</t>
  </si>
  <si>
    <t>Villarreal</t>
  </si>
  <si>
    <t xml:space="preserve">Estadio de la Cerámica </t>
  </si>
  <si>
    <t>25 (año a año)</t>
  </si>
  <si>
    <t>El club debe tener una póliza por daños y un seguro por incendio. Poner en precios accesibles para jubilados y pensionistas las entradas que no utilicen los abonados</t>
  </si>
  <si>
    <t>Sí</t>
  </si>
  <si>
    <t>Alcorcón</t>
  </si>
  <si>
    <t xml:space="preserve">Santo Domingo </t>
  </si>
  <si>
    <t>Consello y Diputación</t>
  </si>
  <si>
    <t>Ayuntamiento de Getafe</t>
  </si>
  <si>
    <t>https://www.europapress.es/galicia/noticia-xunta-rechaza-participar-esperpento-reforma-balaidos-critica-tengan-pagar-vigueses-20190827151016.html</t>
  </si>
  <si>
    <t>El convenio prevé la posibilidad de recibir subvenciones del ayto para obras</t>
  </si>
  <si>
    <t>Albacete</t>
  </si>
  <si>
    <t xml:space="preserve">Carlos Belmonte </t>
  </si>
  <si>
    <t>Incluye la ciudad deportiva. El Albacete le vendió el estadio al ayto, después lo quiso recuperar pero entró en concurso y tuvo que renegociar</t>
  </si>
  <si>
    <t>Cádiz</t>
  </si>
  <si>
    <t xml:space="preserve">Ramón de Carranza </t>
  </si>
  <si>
    <t>El acuerdo original es de 1983 y su fue modificando varias veces. En 1993 el ayto compró las acciones del club para revenderlas ya que sino desaparecía. Entre 2012 y 2018 el ayto le pagó un canon al club por el mantenimiento</t>
  </si>
  <si>
    <t>Lugo</t>
  </si>
  <si>
    <t xml:space="preserve">Anxo Carro  </t>
  </si>
  <si>
    <t>Debe reservar espacio para la publicidad de la xunta y pagar por la infraestructura que esta requiera (hasta 15.000 euros anuales)</t>
  </si>
  <si>
    <t>Numancia</t>
  </si>
  <si>
    <t xml:space="preserve">Los Pajaritos </t>
  </si>
  <si>
    <t>Ayuntamiento de Granada</t>
  </si>
  <si>
    <t>El ayuntamiento le paga al club. El estadio lo construyó el club en terrenos municipales y con subvenciones públicas del ayto. El campo es propiedad del ayto. El pago de la subvención es por un convenio de 4 años</t>
  </si>
  <si>
    <t>Tenerife</t>
  </si>
  <si>
    <t>Club, Gobierno Vasco y diputación de Gipuzkoa</t>
  </si>
  <si>
    <t xml:space="preserve">Heliodoro Rodríguez López  </t>
  </si>
  <si>
    <t>https://www.mundodeportivo.com/futbol/real-sociedad/20181211/453519289078/el-club-abonara-46-de-los-601-millones-de-anoeta.html</t>
  </si>
  <si>
    <t>No había pagado nada hasta 2019, que será el primer año en el que pagará (depende de los ingresos del club)</t>
  </si>
  <si>
    <t>Extremadura</t>
  </si>
  <si>
    <t xml:space="preserve">Francisco de la Hera </t>
  </si>
  <si>
    <t>Ayuntamiento de Valladolid</t>
  </si>
  <si>
    <t>No especifica</t>
  </si>
  <si>
    <t>Pide que se entrene con luz natural y que no se fijen partidos que requieran de luz artificial, prohíbe sacudir las botas dentro del vestuario. El ayto se encarga de pagar luz y agua</t>
  </si>
  <si>
    <t>Club y diputación de Gipuzkoa</t>
  </si>
  <si>
    <t>https://www.noticiasdegipuzkoa.eus/2019/02/14/deportes/futbol/630000-euros-para-la-reforma-de-ipurua</t>
  </si>
  <si>
    <t>Fuenlabrada</t>
  </si>
  <si>
    <t xml:space="preserve">Fernando Torres </t>
  </si>
  <si>
    <t>Obliga al club a pasar campañas institucionales que les facilite el Ayto hasta tres veces por partido y a enviar a jugadores a las fiestas de Reyes Magos y hospitales y otros eventos de interés municipal</t>
  </si>
  <si>
    <t>Girona</t>
  </si>
  <si>
    <t xml:space="preserve">Montilivi </t>
  </si>
  <si>
    <t>Plan de obras por 50 millones</t>
  </si>
  <si>
    <t>Establece un plan de obras que el club deberá llevar adelante durante el período de la concesión por más de 50 millones de euros (53.413.780)</t>
  </si>
  <si>
    <t>Málaga</t>
  </si>
  <si>
    <t xml:space="preserve">La Rosaleda </t>
  </si>
  <si>
    <t>Reserva espacio publicitario para los tres propietarios</t>
  </si>
  <si>
    <t>Mirandés</t>
  </si>
  <si>
    <t xml:space="preserve">Anduva </t>
  </si>
  <si>
    <t>Ayuntamiento de Vigo</t>
  </si>
  <si>
    <t>Aplazada</t>
  </si>
  <si>
    <t>https://www.elperiodicomediterraneo.com/noticias/deportes/roig-aplaza-techar-grada-preferencia_1226266.html</t>
  </si>
  <si>
    <t>Incluye campo de entrenamiento</t>
  </si>
  <si>
    <t>Ponferradina</t>
  </si>
  <si>
    <t xml:space="preserve">El Toralín </t>
  </si>
  <si>
    <t>No habla de publicidad, ni de entradas. Es Muy específico</t>
  </si>
  <si>
    <t>Zaragoza</t>
  </si>
  <si>
    <t xml:space="preserve">La Romareda </t>
  </si>
  <si>
    <t>https://www.heraldo.es/noticias/aragon/zaragoza/2019/10/18/el-real-zaragoza-pagara-la-reforma-de-la-romareda-durante-los-75-anos-de-concesion-1339166.html</t>
  </si>
  <si>
    <t>https://www.noticiasparamunicipios.com/noticias-deportes/alcorcon-la-nueva-ad-alcorcon-acometera-una-profunda-remodelacion-en-el-estadio-santo-domingo/</t>
  </si>
  <si>
    <t>Ayuntamiento de Palma</t>
  </si>
  <si>
    <t>Racing</t>
  </si>
  <si>
    <t xml:space="preserve">El Sardinero </t>
  </si>
  <si>
    <t>Indefinido</t>
  </si>
  <si>
    <t>El convenio se firma al mismo tiempo que el ayuntamiento le compra el estadio al club por 175 millones de pesetas</t>
  </si>
  <si>
    <t>Rayo Vallecano</t>
  </si>
  <si>
    <t xml:space="preserve">Vallecas </t>
  </si>
  <si>
    <t>Obliga al club a celebrar dos partidos del equipo femenino y a emitir publicidad de la Comunidad de Madrid. El canon se puede actualizar</t>
  </si>
  <si>
    <t>Deportivo</t>
  </si>
  <si>
    <t xml:space="preserve">Riazor </t>
  </si>
  <si>
    <t>https://www.eldigitalcastillalamancha.es/futbol/159259234/El-Carlos-Belmonte-se-prepara-para-una-importante-reforma-que-comenzara-la-proxima-semana.html</t>
  </si>
  <si>
    <t>Ayuntamiento de San Sebastián</t>
  </si>
  <si>
    <t>"el mantenimiento de las estructuras metálicas y de las cubiertas de los diferentes graderíos del Estadio, que dadas las características especiales de su mantenimiento serán por cuenta del Ayuntamiento". Desde la reforma la cubierta la mantiene el club</t>
  </si>
  <si>
    <t>Real Oviedo</t>
  </si>
  <si>
    <t xml:space="preserve">Carlos Tartiere </t>
  </si>
  <si>
    <t xml:space="preserve">El pago es simbólico. </t>
  </si>
  <si>
    <t>Ayuntamiento de Eibar</t>
  </si>
  <si>
    <t>Sporting</t>
  </si>
  <si>
    <t xml:space="preserve">El Molinón </t>
  </si>
  <si>
    <t>Ayuntamiento/Club</t>
  </si>
  <si>
    <t>Incluye poliza por daños por 1.5 millones de euros</t>
  </si>
  <si>
    <t>Almería</t>
  </si>
  <si>
    <t xml:space="preserve">Juegos Mediterráneos </t>
  </si>
  <si>
    <t>Pide detallar un calendario de uso. Prohibe el uso de botas con taco en las canchas de entrenamiento de césped sintético</t>
  </si>
  <si>
    <t>Las Palmas</t>
  </si>
  <si>
    <t xml:space="preserve">Estadio de Gran Canaria  </t>
  </si>
  <si>
    <t xml:space="preserve">Cabildo </t>
  </si>
  <si>
    <t>Se tiene que mantener en la segunda b o ascender para que se mantenga la concesión. Obliga a promocionar a Gran Canaria en la camiseta y en el videomarcador y paga por ello 1635000 euros</t>
  </si>
  <si>
    <t>https://www.europapress.es/islas-canarias/noticia-cabildo-tenerife-adjudica-obras-mejora-estadio-heliodoro-rodriguez-lopez-21-millones-euros-20190417121957.html</t>
  </si>
  <si>
    <t>El estado de los estadios</t>
  </si>
  <si>
    <t>https://www.elespanol.com/deportes/futbol/20180822/estadio-ruina-balaidos-vallecas-campos-problemas-espana/332217584_0.html</t>
  </si>
  <si>
    <t xml:space="preserve">Ayuntamiento de Vila-real </t>
  </si>
  <si>
    <t>http://www.extremadura7dias.com/noticia/el-francisco-de-la-hera-tendra-nuevo-tapete</t>
  </si>
  <si>
    <t>https://www.enterat.com/ocio/estadios-futbol-espana.php</t>
  </si>
  <si>
    <t>Ayuntamiento de Alcorcón</t>
  </si>
  <si>
    <t xml:space="preserve">Realizado </t>
  </si>
  <si>
    <t>https://www.footballbenchmark.com/library/stadia_landscape_2016_2017</t>
  </si>
  <si>
    <t>https://drive.google.com/drive/folders/1K8HwOdM3qn6U39HOH1TnQOW_-Zn6OBp8</t>
  </si>
  <si>
    <t>https://www.leonoticias.com/deportes/futbol/liga-segunda/toralin-modernizado-vuelve-abrir-puertas-zaragoza-20190820175520-nt.html</t>
  </si>
  <si>
    <t>Ayuntamiento de Albacete</t>
  </si>
  <si>
    <t>Naming Rights</t>
  </si>
  <si>
    <t>Wanda Metropolitano</t>
  </si>
  <si>
    <t>Promesa electoral</t>
  </si>
  <si>
    <t>Privado</t>
  </si>
  <si>
    <t>Público-privada</t>
  </si>
  <si>
    <t>https://eldesmarque.com/zaragoza/real-zaragoza/noticias/33352-reformar-la-romareda-el-primer-proyecto-de-azcon-como-alcalde</t>
  </si>
  <si>
    <t>Reale Seguros Stadium</t>
  </si>
  <si>
    <t>Público</t>
  </si>
  <si>
    <t>Estadio de la cerámica</t>
  </si>
  <si>
    <t>Abanca Riazor</t>
  </si>
  <si>
    <t>Ayuntamiento de Cádiz</t>
  </si>
  <si>
    <t>Reyno de Navarra</t>
  </si>
  <si>
    <t>Power8 Stadium</t>
  </si>
  <si>
    <t>Iberostar Estadi</t>
  </si>
  <si>
    <t>https://cadenaser.com/emisora/2019/05/19/radio_santander/1558261313_985687.html</t>
  </si>
  <si>
    <t>Meses</t>
  </si>
  <si>
    <t>Años</t>
  </si>
  <si>
    <t>Xunta de Galicia</t>
  </si>
  <si>
    <t>Ayuntamietno de Soria</t>
  </si>
  <si>
    <t>En 2018</t>
  </si>
  <si>
    <t>Comunidad de Madrid</t>
  </si>
  <si>
    <t>https://as.com/futbol/2018/06/17/segunda/1529268267_123709.html</t>
  </si>
  <si>
    <t>Cabildo de Tenerife</t>
  </si>
  <si>
    <t>Sí / Planificada</t>
  </si>
  <si>
    <t>Ayuntamiento de la Coruña</t>
  </si>
  <si>
    <t>https://drive.google.com/drive/u/1/folders/1307En1iTdOCSMg9riw6zykRZBWMBArSu</t>
  </si>
  <si>
    <t>https://www.elidealgallego.com/articulo/coruna/consistorio-abre-puerta-financiar-reforma-fachada-riazor/20190722192805410914.html</t>
  </si>
  <si>
    <t>https://www.eldiario.es/canariasahora/tenerifeahora/cabildo/CD-Tenerife-estadio-Cabildo-perdonarselo_0_778672238.html</t>
  </si>
  <si>
    <t>https://www.dacoruna.gal/files/8615/2447/3178/acuerdospleno20_04_2018.pdf#page=2&amp;zoom=100,0,172</t>
  </si>
  <si>
    <t>Ayuntamiento de Almendralejo</t>
  </si>
  <si>
    <t>Ayuntamiento de Oviedo</t>
  </si>
  <si>
    <t>https://www.lne.es/oviedo/2019/08/15/obras-carlos-tartiere-concluiran-lunes/2515970.html</t>
  </si>
  <si>
    <t>Ayuntamiento de Fuenlabrada</t>
  </si>
  <si>
    <t>Reclaman reformas</t>
  </si>
  <si>
    <t>https://www.elcomercio.es/gijon/sporting-denuncia-mal-estado-estructural-molinon-20191025001032-ntvo.html</t>
  </si>
  <si>
    <t>Ayuntamiento de Girona</t>
  </si>
  <si>
    <t>https://drive.google.com/drive/folders/11zPqp3diSEHJ2nVRY9bEXjLVdW2dBlob</t>
  </si>
  <si>
    <t>Cabildo</t>
  </si>
  <si>
    <t>Ayuntamiento, la Diputación y la Junta</t>
  </si>
  <si>
    <t>Realizado a los tres organismos</t>
  </si>
  <si>
    <t>https://www.marca.com/futbol/las-palmas/2018/10/29/5bd6f31f22601de7148b45aa.html</t>
  </si>
  <si>
    <t>Respondió la Junta</t>
  </si>
  <si>
    <t>Ayuntamiento de Miranda de Ebro</t>
  </si>
  <si>
    <t>Ayuntamiento de Ponferrada</t>
  </si>
  <si>
    <t>Ayuntamiento de Zaragoza</t>
  </si>
  <si>
    <t>Se firmó uno nuevo por las obras</t>
  </si>
  <si>
    <t>Ayuntamiento de Santander</t>
  </si>
  <si>
    <t>Latitud</t>
  </si>
  <si>
    <t>Longitud</t>
  </si>
  <si>
    <t>Propietario</t>
  </si>
  <si>
    <t>Equipo que lo utiliza</t>
  </si>
  <si>
    <t>Duración</t>
  </si>
  <si>
    <t>Junio 2015 - Junio 2045</t>
  </si>
  <si>
    <t>Recibe subvención por 362.000 euros anuales</t>
  </si>
  <si>
    <t>120.000 euros anuales (El canon ya fue abonado con el dinero que el club puso para las reformas)</t>
  </si>
  <si>
    <t>Enero 2011 - Julio 2023</t>
  </si>
  <si>
    <t>Ayuntamiento de La Coruña</t>
  </si>
  <si>
    <t>https://www.riazor.org/tino-fernandez-riazor-no-cuesta-un-euro-al-ano-desde-2014-hemos-gastado-3-5-millones-de-euros/</t>
  </si>
  <si>
    <t>Noviembre 2016 - Junio 2024</t>
  </si>
  <si>
    <t>Julio 2019 - Junio 2020</t>
  </si>
  <si>
    <t>115000 euros anuales</t>
  </si>
  <si>
    <t>Junio 1997 - Junio 2037</t>
  </si>
  <si>
    <t>No hay acuerdo vigente</t>
  </si>
  <si>
    <t>3,6 millones de euros para la construcción</t>
  </si>
  <si>
    <t>Diciembre 1997 - Diciembre 2037</t>
  </si>
  <si>
    <t>Ayuntamiento de Gijón</t>
  </si>
  <si>
    <t>3 millones de euros para la construcción</t>
  </si>
  <si>
    <t>Agosto 1993 - Agosto 2033</t>
  </si>
  <si>
    <t>Marzo 1998 - Marzo 2028</t>
  </si>
  <si>
    <t>Ayuntamiento de Almería</t>
  </si>
  <si>
    <t>Marzo 2008 - Marzo 2032</t>
  </si>
  <si>
    <t>Noviembre 2009 - Noviembre 2059</t>
  </si>
  <si>
    <t>Cabildo Insular de Gran Canaria</t>
  </si>
  <si>
    <t>Junio 2013 - Junio 2020</t>
  </si>
  <si>
    <t>Recibe 100.000 euros anuales</t>
  </si>
  <si>
    <t>Noviembre 2012 - Julio 2031</t>
  </si>
  <si>
    <t>Mayo 2014 - Mayo 2024</t>
  </si>
  <si>
    <t>Recibe 430.000 euros anuales</t>
  </si>
  <si>
    <t>Diciembre 2015 - Diciembre 2055</t>
  </si>
  <si>
    <t>1.000 euros anuales</t>
  </si>
  <si>
    <t>Julio 2017 - Julio 2021</t>
  </si>
  <si>
    <t>32.891 euros anuales</t>
  </si>
  <si>
    <t>Junio 2019 Junio 2054</t>
  </si>
  <si>
    <t>Financia obras por 50 millones</t>
  </si>
  <si>
    <t>Noviembre 2018 - Diciembre 2068</t>
  </si>
  <si>
    <t>Ayuntamiento de Málaga, Diputación Provincial de Málaga y Junta de Andalucía</t>
  </si>
  <si>
    <t>180.000 euros anuales</t>
  </si>
  <si>
    <t>Marzo 2004 - Marzo 2029</t>
  </si>
  <si>
    <t>Agosto 2014 - Agosto 2039</t>
  </si>
  <si>
    <t>Septiembre 2009 - Septiembre 2044</t>
  </si>
  <si>
    <t>Diciembre 2013 - Diciembre 2023</t>
  </si>
  <si>
    <t>Agosto 1983 - Indefinido</t>
  </si>
  <si>
    <t>81.748 euros anuales</t>
  </si>
  <si>
    <t>Junio 2019 - Junio 2039</t>
  </si>
  <si>
    <t>1 euro anual</t>
  </si>
  <si>
    <t>Agosto 2000 - Agosto 2025</t>
  </si>
  <si>
    <t>Octubre 2019 - Octubre 2039</t>
  </si>
  <si>
    <t>Mayo 2017 - Mayo 2047</t>
  </si>
  <si>
    <t>Septiembre 2019 - Septiembre 2020</t>
  </si>
  <si>
    <t>Julio 2000 - Julio 2026</t>
  </si>
  <si>
    <t>San Mamés</t>
  </si>
  <si>
    <t>Público-Privado</t>
  </si>
  <si>
    <t>Athletic de Bilbao</t>
  </si>
  <si>
    <t>500.000 euros anuales</t>
  </si>
  <si>
    <t>Septiembre de 2013 - Septiembre de 2063</t>
  </si>
  <si>
    <t>Athletico de Bilbao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</si>
</sst>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d/mm/yyyy"/>
    <numFmt numFmtId="166" formatCode="d/m/yyyy"/>
    <numFmt numFmtId="167" formatCode="0.0000000"/>
  </numFmts>
  <fonts count="11">
    <font>
      <sz val="10.0"/>
      <color rgb="FF000000"/>
      <name val="Arial"/>
    </font>
    <font>
      <color theme="1"/>
      <name val="Arial"/>
    </font>
    <font/>
    <font>
      <color rgb="FF222222"/>
      <name val="Arial"/>
    </font>
    <font>
      <u/>
      <color rgb="FF0000FF"/>
    </font>
    <font>
      <u/>
      <color rgb="FF0000FF"/>
    </font>
    <font>
      <color rgb="FF000000"/>
      <name val="Arial"/>
    </font>
    <font>
      <b/>
      <color theme="1"/>
      <name val="Arial"/>
    </font>
    <font>
      <color rgb="FF000000"/>
      <name val="Inherit"/>
    </font>
    <font>
      <u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1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" numFmtId="1" xfId="0" applyFont="1" applyNumberFormat="1"/>
    <xf borderId="0" fillId="0" fontId="1" numFmtId="0" xfId="0" applyFont="1"/>
    <xf borderId="0" fillId="2" fontId="1" numFmtId="165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6" numFmtId="0" xfId="0" applyAlignment="1" applyFont="1">
      <alignment horizontal="left" readingOrder="0"/>
    </xf>
    <xf borderId="0" fillId="0" fontId="1" numFmtId="164" xfId="0" applyFont="1" applyNumberFormat="1"/>
    <xf borderId="0" fillId="2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6" numFmtId="164" xfId="0" applyAlignment="1" applyFont="1" applyNumberFormat="1">
      <alignment horizontal="right" readingOrder="0"/>
    </xf>
    <xf borderId="0" fillId="0" fontId="8" numFmtId="3" xfId="0" applyAlignment="1" applyFont="1" applyNumberFormat="1">
      <alignment horizontal="left" readingOrder="0"/>
    </xf>
    <xf borderId="0" fillId="2" fontId="9" numFmtId="0" xfId="0" applyAlignment="1" applyFont="1">
      <alignment horizontal="left" readingOrder="0"/>
    </xf>
    <xf borderId="0" fillId="3" fontId="10" numFmtId="3" xfId="0" applyAlignment="1" applyFont="1" applyNumberFormat="1">
      <alignment horizontal="left" readingOrder="0"/>
    </xf>
    <xf borderId="0" fillId="3" fontId="3" numFmtId="0" xfId="0" applyAlignment="1" applyFont="1">
      <alignment readingOrder="0"/>
    </xf>
    <xf borderId="0" fillId="3" fontId="6" numFmtId="167" xfId="0" applyAlignment="1" applyFont="1" applyNumberFormat="1">
      <alignment horizontal="right" readingOrder="0"/>
    </xf>
    <xf borderId="0" fillId="0" fontId="1" numFmtId="4" xfId="0" applyAlignment="1" applyFont="1" applyNumberFormat="1">
      <alignment readingOrder="0"/>
    </xf>
    <xf borderId="0" fillId="3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307En1iTdOCSMg9riw6zykRZBWMBArSu" TargetMode="External"/><Relationship Id="rId22" Type="http://schemas.openxmlformats.org/officeDocument/2006/relationships/hyperlink" Target="https://drive.google.com/drive/folders/11zPqp3diSEHJ2nVRY9bEXjLVdW2dBlob" TargetMode="External"/><Relationship Id="rId21" Type="http://schemas.openxmlformats.org/officeDocument/2006/relationships/hyperlink" Target="https://drive.google.com/drive/folders/1307En1iTdOCSMg9riw6zykRZBWMBArSu" TargetMode="External"/><Relationship Id="rId24" Type="http://schemas.openxmlformats.org/officeDocument/2006/relationships/hyperlink" Target="https://drive.google.com/drive/folders/1307En1iTdOCSMg9riw6zykRZBWMBArSu" TargetMode="External"/><Relationship Id="rId23" Type="http://schemas.openxmlformats.org/officeDocument/2006/relationships/hyperlink" Target="https://drive.google.com/drive/folders/1307En1iTdOCSMg9riw6zykRZBWMBArSu" TargetMode="External"/><Relationship Id="rId1" Type="http://schemas.openxmlformats.org/officeDocument/2006/relationships/hyperlink" Target="https://drive.google.com/drive/folders/1307En1iTdOCSMg9riw6zykRZBWMBArSu" TargetMode="External"/><Relationship Id="rId2" Type="http://schemas.openxmlformats.org/officeDocument/2006/relationships/hyperlink" Target="https://drive.google.com/drive/folders/1307En1iTdOCSMg9riw6zykRZBWMBArSu" TargetMode="External"/><Relationship Id="rId3" Type="http://schemas.openxmlformats.org/officeDocument/2006/relationships/hyperlink" Target="https://www.vitoria-gasteiz.org/docs/a25/000000000/000161000/161353.pdf" TargetMode="External"/><Relationship Id="rId4" Type="http://schemas.openxmlformats.org/officeDocument/2006/relationships/hyperlink" Target="https://www.vitoria-gasteiz.org/docs/a25/000000000/000589000/589170.pdf" TargetMode="External"/><Relationship Id="rId9" Type="http://schemas.openxmlformats.org/officeDocument/2006/relationships/hyperlink" Target="https://drive.google.com/drive/folders/1307En1iTdOCSMg9riw6zykRZBWMBArSu" TargetMode="External"/><Relationship Id="rId26" Type="http://schemas.openxmlformats.org/officeDocument/2006/relationships/hyperlink" Target="https://drive.google.com/drive/folders/1307En1iTdOCSMg9riw6zykRZBWMBArSu" TargetMode="External"/><Relationship Id="rId25" Type="http://schemas.openxmlformats.org/officeDocument/2006/relationships/hyperlink" Target="https://drive.google.com/drive/folders/1307En1iTdOCSMg9riw6zykRZBWMBArSu" TargetMode="External"/><Relationship Id="rId28" Type="http://schemas.openxmlformats.org/officeDocument/2006/relationships/hyperlink" Target="https://drive.google.com/drive/folders/1307En1iTdOCSMg9riw6zykRZBWMBArSu" TargetMode="External"/><Relationship Id="rId27" Type="http://schemas.openxmlformats.org/officeDocument/2006/relationships/hyperlink" Target="https://drive.google.com/drive/folders/1307En1iTdOCSMg9riw6zykRZBWMBArSu" TargetMode="External"/><Relationship Id="rId5" Type="http://schemas.openxmlformats.org/officeDocument/2006/relationships/hyperlink" Target="https://drive.google.com/drive/folders/1307En1iTdOCSMg9riw6zykRZBWMBArSu" TargetMode="External"/><Relationship Id="rId6" Type="http://schemas.openxmlformats.org/officeDocument/2006/relationships/hyperlink" Target="https://drive.google.com/drive/folders/1307En1iTdOCSMg9riw6zykRZBWMBArSu" TargetMode="External"/><Relationship Id="rId29" Type="http://schemas.openxmlformats.org/officeDocument/2006/relationships/hyperlink" Target="https://www.riazor.org/tino-fernandez-riazor-no-cuesta-un-euro-al-ano-desde-2014-hemos-gastado-3-5-millones-de-euros/" TargetMode="External"/><Relationship Id="rId7" Type="http://schemas.openxmlformats.org/officeDocument/2006/relationships/hyperlink" Target="https://drive.google.com/drive/folders/1307En1iTdOCSMg9riw6zykRZBWMBArSu" TargetMode="External"/><Relationship Id="rId8" Type="http://schemas.openxmlformats.org/officeDocument/2006/relationships/hyperlink" Target="https://drive.google.com/drive/folders/1307En1iTdOCSMg9riw6zykRZBWMBArSu" TargetMode="External"/><Relationship Id="rId31" Type="http://schemas.openxmlformats.org/officeDocument/2006/relationships/hyperlink" Target="https://drive.google.com/drive/folders/1307En1iTdOCSMg9riw6zykRZBWMBArSu" TargetMode="External"/><Relationship Id="rId30" Type="http://schemas.openxmlformats.org/officeDocument/2006/relationships/hyperlink" Target="https://drive.google.com/drive/folders/1307En1iTdOCSMg9riw6zykRZBWMBArSu" TargetMode="External"/><Relationship Id="rId11" Type="http://schemas.openxmlformats.org/officeDocument/2006/relationships/hyperlink" Target="https://drive.google.com/drive/folders/1307En1iTdOCSMg9riw6zykRZBWMBArSu" TargetMode="External"/><Relationship Id="rId33" Type="http://schemas.openxmlformats.org/officeDocument/2006/relationships/hyperlink" Target="https://drive.google.com/drive/folders/1307En1iTdOCSMg9riw6zykRZBWMBArSu" TargetMode="External"/><Relationship Id="rId10" Type="http://schemas.openxmlformats.org/officeDocument/2006/relationships/hyperlink" Target="https://drive.google.com/drive/folders/1307En1iTdOCSMg9riw6zykRZBWMBArSu" TargetMode="External"/><Relationship Id="rId32" Type="http://schemas.openxmlformats.org/officeDocument/2006/relationships/hyperlink" Target="https://drive.google.com/drive/folders/1307En1iTdOCSMg9riw6zykRZBWMBArSu" TargetMode="External"/><Relationship Id="rId13" Type="http://schemas.openxmlformats.org/officeDocument/2006/relationships/hyperlink" Target="https://drive.google.com/drive/folders/1K8HwOdM3qn6U39HOH1TnQOW_-Zn6OBp8" TargetMode="External"/><Relationship Id="rId12" Type="http://schemas.openxmlformats.org/officeDocument/2006/relationships/hyperlink" Target="https://drive.google.com/drive/folders/1307En1iTdOCSMg9riw6zykRZBWMBArSu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drive/folders/1307En1iTdOCSMg9riw6zykRZBWMBArSu" TargetMode="External"/><Relationship Id="rId14" Type="http://schemas.openxmlformats.org/officeDocument/2006/relationships/hyperlink" Target="https://drive.google.com/drive/folders/1307En1iTdOCSMg9riw6zykRZBWMBArSu" TargetMode="External"/><Relationship Id="rId17" Type="http://schemas.openxmlformats.org/officeDocument/2006/relationships/hyperlink" Target="https://drive.google.com/drive/folders/1307En1iTdOCSMg9riw6zykRZBWMBArSu" TargetMode="External"/><Relationship Id="rId16" Type="http://schemas.openxmlformats.org/officeDocument/2006/relationships/hyperlink" Target="https://drive.google.com/drive/folders/1307En1iTdOCSMg9riw6zykRZBWMBArSu" TargetMode="External"/><Relationship Id="rId19" Type="http://schemas.openxmlformats.org/officeDocument/2006/relationships/hyperlink" Target="https://www.eldiario.es/canariasahora/tenerifeahora/cabildo/CD-Tenerife-estadio-Cabildo-perdonarselo_0_778672238.html" TargetMode="External"/><Relationship Id="rId18" Type="http://schemas.openxmlformats.org/officeDocument/2006/relationships/hyperlink" Target="https://drive.google.com/drive/u/1/folders/1307En1iTdOCSMg9riw6zykRZBWMBArSu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lcomercio.es/gijon/sporting-denuncia-mal-estado-estructural-molinon-20191025001032-ntvo.html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www.marca.com/futbol/las-palmas/2018/10/29/5bd6f31f22601de7148b45aa.html" TargetMode="External"/><Relationship Id="rId1" Type="http://schemas.openxmlformats.org/officeDocument/2006/relationships/hyperlink" Target="https://www.lavanguardia.com/deportes/20190302/46778339308/los-compromisarios-de-osasuna-autorizan-financiar-la-reforma-de-el-sadar.html" TargetMode="External"/><Relationship Id="rId2" Type="http://schemas.openxmlformats.org/officeDocument/2006/relationships/hyperlink" Target="https://nortexpres.com/el-nuevo-mendizorroza-55-millones-y-27-070-espectadores/" TargetMode="External"/><Relationship Id="rId3" Type="http://schemas.openxmlformats.org/officeDocument/2006/relationships/hyperlink" Target="https://www.granadahoy.com/granadacf/reformas-estadio-los-carmenes_0_1367863556.html" TargetMode="External"/><Relationship Id="rId4" Type="http://schemas.openxmlformats.org/officeDocument/2006/relationships/hyperlink" Target="https://www.noticiascyl.com/valladolid/deportes-valladolid/2019/07/25/la-compra-de-zorrilla-inviable-para-ronaldo/" TargetMode="External"/><Relationship Id="rId9" Type="http://schemas.openxmlformats.org/officeDocument/2006/relationships/hyperlink" Target="https://www.noticiasparamunicipios.com/noticias-deportes/alcorcon-la-nueva-ad-alcorcon-acometera-una-profunda-remodelacion-en-el-estadio-santo-domingo/" TargetMode="External"/><Relationship Id="rId5" Type="http://schemas.openxmlformats.org/officeDocument/2006/relationships/hyperlink" Target="https://www.europapress.es/galicia/noticia-xunta-rechaza-participar-esperpento-reforma-balaidos-critica-tengan-pagar-vigueses-20190827151016.html" TargetMode="External"/><Relationship Id="rId6" Type="http://schemas.openxmlformats.org/officeDocument/2006/relationships/hyperlink" Target="https://www.mundodeportivo.com/futbol/real-sociedad/20181211/453519289078/el-club-abonara-46-de-los-601-millones-de-anoeta.html" TargetMode="External"/><Relationship Id="rId7" Type="http://schemas.openxmlformats.org/officeDocument/2006/relationships/hyperlink" Target="https://www.noticiasdegipuzkoa.eus/2019/02/14/deportes/futbol/630000-euros-para-la-reforma-de-ipurua" TargetMode="External"/><Relationship Id="rId8" Type="http://schemas.openxmlformats.org/officeDocument/2006/relationships/hyperlink" Target="https://www.elperiodicomediterraneo.com/noticias/deportes/roig-aplaza-techar-grada-preferencia_1226266.html" TargetMode="External"/><Relationship Id="rId11" Type="http://schemas.openxmlformats.org/officeDocument/2006/relationships/hyperlink" Target="https://www.europapress.es/islas-canarias/noticia-cabildo-tenerife-adjudica-obras-mejora-estadio-heliodoro-rodriguez-lopez-21-millones-euros-20190417121957.html" TargetMode="External"/><Relationship Id="rId10" Type="http://schemas.openxmlformats.org/officeDocument/2006/relationships/hyperlink" Target="https://www.eldigitalcastillalamancha.es/futbol/159259234/El-Carlos-Belmonte-se-prepara-para-una-importante-reforma-que-comenzara-la-proxima-semana.html" TargetMode="External"/><Relationship Id="rId13" Type="http://schemas.openxmlformats.org/officeDocument/2006/relationships/hyperlink" Target="https://www.leonoticias.com/deportes/futbol/liga-segunda/toralin-modernizado-vuelve-abrir-puertas-zaragoza-20190820175520-nt.html" TargetMode="External"/><Relationship Id="rId12" Type="http://schemas.openxmlformats.org/officeDocument/2006/relationships/hyperlink" Target="http://www.extremadura7dias.com/noticia/el-francisco-de-la-hera-tendra-nuevo-tapete" TargetMode="External"/><Relationship Id="rId15" Type="http://schemas.openxmlformats.org/officeDocument/2006/relationships/hyperlink" Target="https://cadenaser.com/emisora/2019/05/19/radio_santander/1558261313_985687.html" TargetMode="External"/><Relationship Id="rId14" Type="http://schemas.openxmlformats.org/officeDocument/2006/relationships/hyperlink" Target="https://eldesmarque.com/zaragoza/real-zaragoza/noticias/33352-reformar-la-romareda-el-primer-proyecto-de-azcon-como-alcalde" TargetMode="External"/><Relationship Id="rId17" Type="http://schemas.openxmlformats.org/officeDocument/2006/relationships/hyperlink" Target="https://www.elidealgallego.com/articulo/coruna/consistorio-abre-puerta-financiar-reforma-fachada-riazor/20190722192805410914.html" TargetMode="External"/><Relationship Id="rId16" Type="http://schemas.openxmlformats.org/officeDocument/2006/relationships/hyperlink" Target="https://as.com/futbol/2018/06/17/segunda/1529268267_123709.html" TargetMode="External"/><Relationship Id="rId19" Type="http://schemas.openxmlformats.org/officeDocument/2006/relationships/hyperlink" Target="https://www.lne.es/oviedo/2019/08/15/obras-carlos-tartiere-concluiran-lunes/2515970.html" TargetMode="External"/><Relationship Id="rId18" Type="http://schemas.openxmlformats.org/officeDocument/2006/relationships/hyperlink" Target="https://www.dacoruna.gal/files/8615/2447/3178/acuerdospleno20_04_2018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raldo.es/noticias/aragon/zaragoza/2019/10/18/el-real-zaragoza-pagara-la-reforma-de-la-romareda-durante-los-75-anos-de-concesion-1339166.html" TargetMode="External"/><Relationship Id="rId2" Type="http://schemas.openxmlformats.org/officeDocument/2006/relationships/hyperlink" Target="https://www.elespanol.com/deportes/futbol/20180822/estadio-ruina-balaidos-vallecas-campos-problemas-espana/332217584_0.html" TargetMode="External"/><Relationship Id="rId3" Type="http://schemas.openxmlformats.org/officeDocument/2006/relationships/hyperlink" Target="https://www.enterat.com/ocio/estadios-futbol-espana.php" TargetMode="External"/><Relationship Id="rId4" Type="http://schemas.openxmlformats.org/officeDocument/2006/relationships/hyperlink" Target="https://www.footballbenchmark.com/library/stadia_landscape_2016_2017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71"/>
    <col customWidth="1" min="2" max="2" width="26.57"/>
    <col customWidth="1" min="3" max="3" width="32.71"/>
    <col customWidth="1" min="4" max="4" width="41.71"/>
    <col customWidth="1" min="5" max="5" width="28.0"/>
    <col customWidth="1" min="6" max="6" width="72.14"/>
    <col customWidth="1" min="7" max="7" width="19.29"/>
  </cols>
  <sheetData>
    <row r="1">
      <c r="A1" s="2" t="s">
        <v>0</v>
      </c>
      <c r="B1" s="2" t="s">
        <v>1</v>
      </c>
      <c r="C1" s="2" t="s">
        <v>7</v>
      </c>
      <c r="D1" s="2" t="s">
        <v>8</v>
      </c>
      <c r="E1" s="4" t="s">
        <v>9</v>
      </c>
      <c r="F1" s="2" t="s">
        <v>17</v>
      </c>
    </row>
    <row r="2">
      <c r="A2" s="6" t="s">
        <v>10</v>
      </c>
      <c r="B2" s="8" t="s">
        <v>21</v>
      </c>
      <c r="C2" s="11" t="s">
        <v>28</v>
      </c>
      <c r="D2" s="11" t="s">
        <v>29</v>
      </c>
      <c r="E2" s="13">
        <v>43700.0</v>
      </c>
      <c r="F2" s="18" t="s">
        <v>32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6" t="s">
        <v>26</v>
      </c>
      <c r="B3" s="6" t="s">
        <v>27</v>
      </c>
      <c r="C3" s="11" t="s">
        <v>38</v>
      </c>
      <c r="D3" s="11" t="s">
        <v>29</v>
      </c>
      <c r="E3" s="13">
        <v>76576.0</v>
      </c>
      <c r="F3" s="18" t="s">
        <v>32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6" t="s">
        <v>33</v>
      </c>
      <c r="B4" s="6" t="s">
        <v>34</v>
      </c>
      <c r="C4" s="11" t="s">
        <v>52</v>
      </c>
      <c r="D4" s="11" t="s">
        <v>29</v>
      </c>
      <c r="E4" s="13">
        <v>43700.0</v>
      </c>
      <c r="F4" s="23" t="s">
        <v>53</v>
      </c>
      <c r="G4" s="18" t="s">
        <v>59</v>
      </c>
      <c r="H4" s="18" t="s">
        <v>75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6" t="s">
        <v>39</v>
      </c>
      <c r="B5" s="8" t="s">
        <v>41</v>
      </c>
      <c r="C5" s="11" t="s">
        <v>86</v>
      </c>
      <c r="D5" s="11" t="s">
        <v>29</v>
      </c>
      <c r="E5" s="13">
        <v>43700.0</v>
      </c>
      <c r="F5" s="18" t="s">
        <v>32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6" t="s">
        <v>47</v>
      </c>
      <c r="B6" s="6" t="s">
        <v>48</v>
      </c>
      <c r="C6" s="11" t="s">
        <v>100</v>
      </c>
      <c r="D6" s="11" t="s">
        <v>29</v>
      </c>
      <c r="E6" s="13">
        <v>43703.0</v>
      </c>
      <c r="F6" s="18" t="s">
        <v>32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6" t="s">
        <v>55</v>
      </c>
      <c r="B7" s="8" t="s">
        <v>56</v>
      </c>
      <c r="C7" s="11" t="s">
        <v>109</v>
      </c>
      <c r="D7" s="11" t="s">
        <v>29</v>
      </c>
      <c r="E7" s="13">
        <v>43700.0</v>
      </c>
      <c r="F7" s="18" t="s">
        <v>32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1" t="s">
        <v>61</v>
      </c>
      <c r="B8" s="8" t="s">
        <v>62</v>
      </c>
      <c r="C8" s="11" t="s">
        <v>126</v>
      </c>
      <c r="D8" s="11" t="s">
        <v>29</v>
      </c>
      <c r="E8" s="26">
        <v>43703.0</v>
      </c>
      <c r="F8" s="18" t="s">
        <v>32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6" t="s">
        <v>64</v>
      </c>
      <c r="B9" s="8" t="s">
        <v>65</v>
      </c>
      <c r="C9" s="11" t="s">
        <v>137</v>
      </c>
      <c r="D9" s="11" t="s">
        <v>29</v>
      </c>
      <c r="E9" s="13">
        <v>43700.0</v>
      </c>
      <c r="F9" s="18" t="s">
        <v>32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6" t="s">
        <v>68</v>
      </c>
      <c r="B10" s="8" t="s">
        <v>69</v>
      </c>
      <c r="C10" s="11" t="s">
        <v>148</v>
      </c>
      <c r="D10" s="11" t="s">
        <v>29</v>
      </c>
      <c r="E10" s="13">
        <v>43704.0</v>
      </c>
      <c r="F10" s="18" t="s">
        <v>32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1" t="s">
        <v>74</v>
      </c>
      <c r="B11" s="8" t="s">
        <v>76</v>
      </c>
      <c r="C11" s="11" t="s">
        <v>153</v>
      </c>
      <c r="D11" s="11" t="s">
        <v>29</v>
      </c>
      <c r="E11" s="13">
        <v>43704.0</v>
      </c>
      <c r="F11" s="18" t="s">
        <v>32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1" t="s">
        <v>78</v>
      </c>
      <c r="B12" s="8" t="s">
        <v>79</v>
      </c>
      <c r="C12" s="11" t="s">
        <v>168</v>
      </c>
      <c r="D12" s="11" t="s">
        <v>29</v>
      </c>
      <c r="E12" s="13">
        <v>43714.0</v>
      </c>
      <c r="F12" s="18" t="s">
        <v>32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"/>
      <c r="B13" s="15"/>
      <c r="E13" s="29"/>
    </row>
    <row r="14">
      <c r="A14" s="6" t="s">
        <v>83</v>
      </c>
      <c r="B14" s="8" t="s">
        <v>84</v>
      </c>
      <c r="C14" s="11" t="s">
        <v>171</v>
      </c>
      <c r="D14" s="11" t="s">
        <v>172</v>
      </c>
      <c r="E14" s="30">
        <v>43698.0</v>
      </c>
      <c r="F14" s="18" t="s">
        <v>174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6" t="s">
        <v>89</v>
      </c>
      <c r="B15" s="8" t="s">
        <v>90</v>
      </c>
      <c r="C15" s="11" t="s">
        <v>176</v>
      </c>
      <c r="D15" s="11" t="s">
        <v>29</v>
      </c>
      <c r="E15" s="13">
        <v>43700.0</v>
      </c>
      <c r="F15" s="18" t="s">
        <v>32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23" t="s">
        <v>92</v>
      </c>
      <c r="B16" s="11" t="s">
        <v>93</v>
      </c>
      <c r="C16" s="11" t="s">
        <v>187</v>
      </c>
      <c r="D16" s="11" t="s">
        <v>29</v>
      </c>
      <c r="E16" s="13">
        <v>43700.0</v>
      </c>
      <c r="F16" s="18" t="s">
        <v>32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6" t="s">
        <v>95</v>
      </c>
      <c r="B17" s="8" t="s">
        <v>96</v>
      </c>
      <c r="C17" s="11" t="s">
        <v>194</v>
      </c>
      <c r="D17" s="11" t="s">
        <v>29</v>
      </c>
      <c r="E17" s="13">
        <v>43700.0</v>
      </c>
      <c r="F17" s="18" t="s">
        <v>32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6" t="s">
        <v>98</v>
      </c>
      <c r="B18" s="8" t="s">
        <v>99</v>
      </c>
      <c r="C18" s="11" t="s">
        <v>195</v>
      </c>
      <c r="D18" s="11" t="s">
        <v>29</v>
      </c>
      <c r="E18" s="13">
        <v>43698.0</v>
      </c>
      <c r="F18" s="18" t="s">
        <v>32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6" t="s">
        <v>102</v>
      </c>
      <c r="B19" s="8" t="s">
        <v>104</v>
      </c>
      <c r="C19" s="6" t="s">
        <v>199</v>
      </c>
      <c r="D19" s="11" t="s">
        <v>29</v>
      </c>
      <c r="E19" s="13">
        <v>43704.0</v>
      </c>
      <c r="F19" s="18" t="s">
        <v>202</v>
      </c>
      <c r="G19" s="20"/>
      <c r="H19" s="18" t="s">
        <v>204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1" t="s">
        <v>107</v>
      </c>
      <c r="B20" s="8" t="s">
        <v>108</v>
      </c>
      <c r="C20" s="11" t="s">
        <v>206</v>
      </c>
      <c r="D20" s="11" t="s">
        <v>29</v>
      </c>
      <c r="E20" s="26">
        <v>43704.0</v>
      </c>
      <c r="F20" s="18" t="s">
        <v>32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6" t="s">
        <v>114</v>
      </c>
      <c r="B21" s="8" t="s">
        <v>115</v>
      </c>
      <c r="C21" s="11" t="s">
        <v>209</v>
      </c>
      <c r="D21" s="11" t="s">
        <v>172</v>
      </c>
      <c r="E21" s="36">
        <v>43698.0</v>
      </c>
      <c r="F21" s="18" t="s">
        <v>32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6" t="s">
        <v>117</v>
      </c>
      <c r="B22" s="8" t="s">
        <v>118</v>
      </c>
      <c r="C22" s="11" t="s">
        <v>212</v>
      </c>
      <c r="D22" s="11" t="s">
        <v>29</v>
      </c>
      <c r="E22" s="13">
        <v>43698.0</v>
      </c>
      <c r="F22" s="18" t="s">
        <v>213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6" t="s">
        <v>121</v>
      </c>
      <c r="B23" s="8" t="s">
        <v>122</v>
      </c>
      <c r="C23" s="6" t="s">
        <v>215</v>
      </c>
      <c r="D23" s="11" t="s">
        <v>216</v>
      </c>
      <c r="E23" s="36">
        <v>43698.0</v>
      </c>
      <c r="F23" s="18" t="s">
        <v>32</v>
      </c>
      <c r="G23" s="11" t="s">
        <v>218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6" t="s">
        <v>124</v>
      </c>
      <c r="B24" s="8" t="s">
        <v>125</v>
      </c>
      <c r="C24" s="11" t="s">
        <v>219</v>
      </c>
      <c r="D24" s="11" t="s">
        <v>29</v>
      </c>
      <c r="E24" s="13">
        <v>43705.0</v>
      </c>
      <c r="F24" s="18" t="s">
        <v>32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6" t="s">
        <v>130</v>
      </c>
      <c r="B25" s="8" t="s">
        <v>131</v>
      </c>
      <c r="C25" s="11" t="s">
        <v>220</v>
      </c>
      <c r="D25" s="11" t="s">
        <v>29</v>
      </c>
      <c r="E25" s="13">
        <v>43698.0</v>
      </c>
      <c r="F25" s="18" t="s">
        <v>32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6" t="s">
        <v>133</v>
      </c>
      <c r="B26" s="8" t="s">
        <v>134</v>
      </c>
      <c r="C26" s="11" t="s">
        <v>221</v>
      </c>
      <c r="D26" s="11" t="s">
        <v>172</v>
      </c>
      <c r="E26" s="13">
        <v>43698.0</v>
      </c>
      <c r="F26" s="18" t="s">
        <v>32</v>
      </c>
      <c r="G26" s="11" t="s">
        <v>222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6" t="s">
        <v>138</v>
      </c>
      <c r="B27" s="8" t="s">
        <v>139</v>
      </c>
      <c r="C27" s="11" t="s">
        <v>223</v>
      </c>
      <c r="D27" s="11" t="s">
        <v>29</v>
      </c>
      <c r="E27" s="13">
        <v>43703.0</v>
      </c>
      <c r="F27" s="18" t="s">
        <v>32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6" t="s">
        <v>142</v>
      </c>
      <c r="B28" s="8" t="s">
        <v>143</v>
      </c>
      <c r="C28" s="6" t="s">
        <v>197</v>
      </c>
      <c r="D28" s="11" t="s">
        <v>29</v>
      </c>
      <c r="E28" s="13"/>
      <c r="F28" s="18" t="s">
        <v>32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6" t="s">
        <v>145</v>
      </c>
      <c r="B29" s="8" t="s">
        <v>146</v>
      </c>
      <c r="C29" s="11" t="s">
        <v>233</v>
      </c>
      <c r="D29" s="11" t="s">
        <v>29</v>
      </c>
      <c r="E29" s="13">
        <v>43704.0</v>
      </c>
      <c r="F29" s="23" t="s">
        <v>53</v>
      </c>
      <c r="G29" s="20"/>
      <c r="H29" s="18" t="s">
        <v>234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1" t="s">
        <v>150</v>
      </c>
      <c r="B30" s="8" t="s">
        <v>151</v>
      </c>
      <c r="C30" s="11" t="s">
        <v>207</v>
      </c>
      <c r="D30" s="11" t="s">
        <v>172</v>
      </c>
      <c r="E30" s="13">
        <v>43734.0</v>
      </c>
      <c r="F30" s="38" t="s">
        <v>32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6" t="s">
        <v>154</v>
      </c>
      <c r="B31" s="8" t="s">
        <v>155</v>
      </c>
      <c r="C31" s="11" t="s">
        <v>242</v>
      </c>
      <c r="D31" s="11" t="s">
        <v>29</v>
      </c>
      <c r="E31" s="13">
        <v>43704.0</v>
      </c>
      <c r="F31" s="18" t="s">
        <v>32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6" t="s">
        <v>158</v>
      </c>
      <c r="B32" s="8" t="s">
        <v>159</v>
      </c>
      <c r="C32" s="11" t="s">
        <v>246</v>
      </c>
      <c r="D32" s="11" t="s">
        <v>29</v>
      </c>
      <c r="E32" s="13">
        <v>43714.0</v>
      </c>
      <c r="F32" s="18" t="s">
        <v>32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6" t="s">
        <v>161</v>
      </c>
      <c r="B33" s="8" t="s">
        <v>162</v>
      </c>
      <c r="C33" s="6" t="s">
        <v>249</v>
      </c>
      <c r="D33" s="11" t="s">
        <v>29</v>
      </c>
      <c r="E33" s="13">
        <v>76576.0</v>
      </c>
      <c r="F33" s="18" t="s">
        <v>32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E34" s="29"/>
    </row>
    <row r="35">
      <c r="B35" s="40"/>
      <c r="E35" s="29"/>
    </row>
    <row r="36">
      <c r="B36" s="40"/>
      <c r="E36" s="29"/>
    </row>
    <row r="37">
      <c r="E37" s="29"/>
    </row>
    <row r="38">
      <c r="B38" s="40"/>
      <c r="E38" s="29"/>
    </row>
    <row r="39">
      <c r="A39" s="15"/>
      <c r="E39" s="29"/>
    </row>
    <row r="40">
      <c r="A40" s="15"/>
      <c r="E40" s="29"/>
    </row>
    <row r="41">
      <c r="B41" s="40"/>
      <c r="E41" s="29"/>
    </row>
    <row r="42">
      <c r="E42" s="29"/>
    </row>
    <row r="43">
      <c r="B43" s="40"/>
      <c r="E43" s="29"/>
    </row>
    <row r="44">
      <c r="E44" s="29"/>
    </row>
    <row r="45">
      <c r="B45" s="40"/>
      <c r="E45" s="29"/>
    </row>
    <row r="46">
      <c r="E46" s="29"/>
    </row>
    <row r="47">
      <c r="B47" s="40"/>
      <c r="E47" s="29"/>
    </row>
    <row r="48">
      <c r="E48" s="29"/>
    </row>
    <row r="49">
      <c r="E49" s="29"/>
    </row>
    <row r="50">
      <c r="B50" s="40"/>
      <c r="E50" s="29"/>
    </row>
    <row r="51">
      <c r="E51" s="29"/>
    </row>
    <row r="52">
      <c r="B52" s="40"/>
      <c r="E52" s="29"/>
    </row>
    <row r="53">
      <c r="E53" s="29"/>
    </row>
    <row r="54">
      <c r="B54" s="40"/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A60" s="40"/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</sheetData>
  <hyperlinks>
    <hyperlink r:id="rId1" ref="F2"/>
    <hyperlink r:id="rId2" ref="F3"/>
    <hyperlink r:id="rId3" ref="G4"/>
    <hyperlink r:id="rId4" ref="H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4"/>
    <hyperlink r:id="rId14" ref="F15"/>
    <hyperlink r:id="rId15" ref="F16"/>
    <hyperlink r:id="rId16" ref="F17"/>
    <hyperlink r:id="rId17" ref="F18"/>
    <hyperlink r:id="rId18" ref="F19"/>
    <hyperlink r:id="rId19" ref="H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H29"/>
    <hyperlink r:id="rId30" ref="F30"/>
    <hyperlink r:id="rId31" ref="F31"/>
    <hyperlink r:id="rId32" ref="F32"/>
    <hyperlink r:id="rId33" ref="F33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3" width="35.86"/>
    <col customWidth="1" min="4" max="4" width="40.57"/>
    <col customWidth="1" min="5" max="5" width="49.0"/>
  </cols>
  <sheetData>
    <row r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>
      <c r="A2" s="9" t="s">
        <v>10</v>
      </c>
      <c r="B2" s="15" t="s">
        <v>21</v>
      </c>
      <c r="C2" s="2" t="s">
        <v>35</v>
      </c>
      <c r="D2" s="2">
        <v>1.6E7</v>
      </c>
      <c r="E2" s="2" t="s">
        <v>22</v>
      </c>
      <c r="F2" s="22" t="s">
        <v>36</v>
      </c>
    </row>
    <row r="3">
      <c r="A3" s="9" t="s">
        <v>26</v>
      </c>
      <c r="B3" s="9" t="s">
        <v>27</v>
      </c>
      <c r="C3" s="2" t="s">
        <v>40</v>
      </c>
      <c r="E3" s="2" t="s">
        <v>22</v>
      </c>
    </row>
    <row r="4">
      <c r="A4" s="9" t="s">
        <v>33</v>
      </c>
      <c r="B4" s="9" t="s">
        <v>34</v>
      </c>
      <c r="C4" s="2" t="s">
        <v>42</v>
      </c>
      <c r="D4" s="2">
        <v>5.5E7</v>
      </c>
      <c r="E4" s="2" t="s">
        <v>43</v>
      </c>
      <c r="F4" s="22" t="s">
        <v>44</v>
      </c>
    </row>
    <row r="5">
      <c r="A5" s="9" t="s">
        <v>39</v>
      </c>
      <c r="B5" s="15" t="s">
        <v>41</v>
      </c>
      <c r="C5" s="2" t="s">
        <v>54</v>
      </c>
    </row>
    <row r="6">
      <c r="A6" s="9" t="s">
        <v>47</v>
      </c>
      <c r="B6" s="9" t="s">
        <v>48</v>
      </c>
      <c r="C6" s="2" t="s">
        <v>57</v>
      </c>
      <c r="E6" s="2" t="s">
        <v>22</v>
      </c>
      <c r="F6" s="22" t="s">
        <v>58</v>
      </c>
    </row>
    <row r="7">
      <c r="A7" s="9" t="s">
        <v>55</v>
      </c>
      <c r="B7" s="15" t="s">
        <v>56</v>
      </c>
      <c r="C7" s="2" t="s">
        <v>72</v>
      </c>
      <c r="F7" s="22" t="s">
        <v>73</v>
      </c>
    </row>
    <row r="8">
      <c r="A8" s="2" t="s">
        <v>61</v>
      </c>
      <c r="B8" s="15" t="s">
        <v>62</v>
      </c>
      <c r="C8" s="2" t="s">
        <v>82</v>
      </c>
      <c r="D8" s="2">
        <v>1.38E7</v>
      </c>
      <c r="E8" s="2" t="s">
        <v>85</v>
      </c>
      <c r="F8" s="22" t="s">
        <v>87</v>
      </c>
    </row>
    <row r="9">
      <c r="A9" s="9" t="s">
        <v>64</v>
      </c>
      <c r="B9" s="15" t="s">
        <v>65</v>
      </c>
      <c r="C9" s="2" t="s">
        <v>42</v>
      </c>
      <c r="E9" s="2" t="s">
        <v>22</v>
      </c>
    </row>
    <row r="10">
      <c r="A10" s="9" t="s">
        <v>68</v>
      </c>
      <c r="B10" s="15" t="s">
        <v>69</v>
      </c>
      <c r="C10" s="2" t="s">
        <v>82</v>
      </c>
      <c r="D10" s="2">
        <v>6.0E7</v>
      </c>
      <c r="E10" s="2" t="s">
        <v>103</v>
      </c>
      <c r="F10" s="22" t="s">
        <v>105</v>
      </c>
    </row>
    <row r="11">
      <c r="A11" s="2" t="s">
        <v>74</v>
      </c>
      <c r="B11" s="15" t="s">
        <v>76</v>
      </c>
      <c r="C11" s="2" t="s">
        <v>35</v>
      </c>
      <c r="D11" s="2">
        <v>1.0E7</v>
      </c>
      <c r="E11" s="2" t="s">
        <v>112</v>
      </c>
      <c r="F11" s="22" t="s">
        <v>113</v>
      </c>
    </row>
    <row r="12">
      <c r="A12" s="2" t="s">
        <v>78</v>
      </c>
      <c r="B12" s="15" t="s">
        <v>79</v>
      </c>
      <c r="C12" s="2" t="s">
        <v>127</v>
      </c>
      <c r="F12" s="22" t="s">
        <v>128</v>
      </c>
    </row>
    <row r="13">
      <c r="A13" s="2"/>
      <c r="B13" s="15"/>
    </row>
    <row r="14">
      <c r="A14" s="9" t="s">
        <v>83</v>
      </c>
      <c r="B14" s="15" t="s">
        <v>84</v>
      </c>
      <c r="C14" s="2" t="s">
        <v>57</v>
      </c>
      <c r="E14" s="2" t="s">
        <v>22</v>
      </c>
      <c r="F14" s="22" t="s">
        <v>136</v>
      </c>
    </row>
    <row r="15">
      <c r="A15" s="9" t="s">
        <v>89</v>
      </c>
      <c r="B15" s="15" t="s">
        <v>90</v>
      </c>
      <c r="C15" s="2" t="s">
        <v>57</v>
      </c>
      <c r="E15" s="2" t="s">
        <v>45</v>
      </c>
      <c r="F15" s="22" t="s">
        <v>147</v>
      </c>
    </row>
    <row r="16">
      <c r="A16" s="28" t="s">
        <v>92</v>
      </c>
      <c r="B16" s="2" t="s">
        <v>93</v>
      </c>
      <c r="C16" s="2" t="s">
        <v>54</v>
      </c>
    </row>
    <row r="17">
      <c r="A17" s="9" t="s">
        <v>95</v>
      </c>
      <c r="B17" s="15" t="s">
        <v>96</v>
      </c>
      <c r="C17" s="15" t="s">
        <v>54</v>
      </c>
    </row>
    <row r="18">
      <c r="A18" s="9" t="s">
        <v>98</v>
      </c>
      <c r="B18" s="15" t="s">
        <v>99</v>
      </c>
      <c r="C18" s="2" t="s">
        <v>54</v>
      </c>
    </row>
    <row r="19">
      <c r="A19" s="9" t="s">
        <v>102</v>
      </c>
      <c r="B19" s="15" t="s">
        <v>104</v>
      </c>
      <c r="C19" s="15" t="s">
        <v>42</v>
      </c>
      <c r="D19" s="2">
        <v>2100000.0</v>
      </c>
      <c r="E19" s="2" t="s">
        <v>163</v>
      </c>
      <c r="F19" s="22" t="s">
        <v>165</v>
      </c>
    </row>
    <row r="20">
      <c r="A20" s="2" t="s">
        <v>107</v>
      </c>
      <c r="B20" s="15" t="s">
        <v>108</v>
      </c>
      <c r="C20" s="15" t="s">
        <v>57</v>
      </c>
      <c r="E20" s="2" t="s">
        <v>22</v>
      </c>
      <c r="F20" s="22" t="s">
        <v>169</v>
      </c>
    </row>
    <row r="21">
      <c r="A21" s="9" t="s">
        <v>114</v>
      </c>
      <c r="B21" s="15" t="s">
        <v>115</v>
      </c>
      <c r="C21" s="15" t="s">
        <v>35</v>
      </c>
    </row>
    <row r="22">
      <c r="A22" s="9" t="s">
        <v>117</v>
      </c>
      <c r="B22" s="15" t="s">
        <v>118</v>
      </c>
      <c r="C22" s="15" t="s">
        <v>119</v>
      </c>
    </row>
    <row r="23">
      <c r="A23" s="9" t="s">
        <v>121</v>
      </c>
      <c r="B23" s="15" t="s">
        <v>122</v>
      </c>
    </row>
    <row r="24">
      <c r="A24" s="9" t="s">
        <v>124</v>
      </c>
      <c r="B24" s="15" t="s">
        <v>125</v>
      </c>
    </row>
    <row r="25">
      <c r="A25" s="9" t="s">
        <v>130</v>
      </c>
      <c r="B25" s="15" t="s">
        <v>131</v>
      </c>
      <c r="C25" s="2" t="s">
        <v>57</v>
      </c>
      <c r="E25" s="2" t="s">
        <v>22</v>
      </c>
      <c r="F25" s="22" t="s">
        <v>175</v>
      </c>
    </row>
    <row r="26">
      <c r="A26" s="9" t="s">
        <v>133</v>
      </c>
      <c r="B26" s="15" t="s">
        <v>134</v>
      </c>
      <c r="C26" s="2" t="s">
        <v>179</v>
      </c>
      <c r="E26" s="2" t="s">
        <v>181</v>
      </c>
      <c r="F26" s="22" t="s">
        <v>182</v>
      </c>
    </row>
    <row r="27">
      <c r="A27" s="9" t="s">
        <v>138</v>
      </c>
      <c r="B27" s="15" t="s">
        <v>139</v>
      </c>
      <c r="C27" s="2" t="s">
        <v>179</v>
      </c>
      <c r="F27" s="22" t="s">
        <v>191</v>
      </c>
    </row>
    <row r="28">
      <c r="A28" s="32" t="s">
        <v>142</v>
      </c>
      <c r="B28" s="34" t="s">
        <v>143</v>
      </c>
      <c r="C28" s="2" t="s">
        <v>196</v>
      </c>
      <c r="D28" s="2">
        <v>1200000.0</v>
      </c>
      <c r="E28" s="2" t="s">
        <v>197</v>
      </c>
      <c r="F28" s="22" t="s">
        <v>198</v>
      </c>
    </row>
    <row r="29">
      <c r="A29" s="9" t="s">
        <v>145</v>
      </c>
      <c r="B29" s="15" t="s">
        <v>146</v>
      </c>
      <c r="C29" s="2" t="s">
        <v>200</v>
      </c>
      <c r="D29" s="2">
        <v>7000000.0</v>
      </c>
      <c r="E29" s="2" t="s">
        <v>201</v>
      </c>
      <c r="F29" s="22" t="s">
        <v>203</v>
      </c>
      <c r="G29" s="22" t="s">
        <v>205</v>
      </c>
    </row>
    <row r="30">
      <c r="A30" s="2" t="s">
        <v>150</v>
      </c>
      <c r="B30" s="15" t="s">
        <v>151</v>
      </c>
      <c r="C30" s="2" t="s">
        <v>57</v>
      </c>
      <c r="D30" s="35">
        <v>300000.0</v>
      </c>
      <c r="E30" s="2" t="s">
        <v>207</v>
      </c>
      <c r="F30" s="22" t="s">
        <v>208</v>
      </c>
    </row>
    <row r="31">
      <c r="A31" s="9" t="s">
        <v>154</v>
      </c>
      <c r="B31" s="15" t="s">
        <v>155</v>
      </c>
      <c r="C31" s="2" t="s">
        <v>210</v>
      </c>
      <c r="F31" s="22" t="s">
        <v>211</v>
      </c>
    </row>
    <row r="32">
      <c r="A32" s="9" t="s">
        <v>158</v>
      </c>
      <c r="B32" s="15" t="s">
        <v>159</v>
      </c>
      <c r="C32" s="2" t="s">
        <v>54</v>
      </c>
    </row>
    <row r="33">
      <c r="A33" s="9" t="s">
        <v>161</v>
      </c>
      <c r="B33" s="15" t="s">
        <v>162</v>
      </c>
      <c r="C33" s="2" t="s">
        <v>35</v>
      </c>
      <c r="D33" s="2">
        <v>5000000.0</v>
      </c>
      <c r="E33" s="2" t="s">
        <v>214</v>
      </c>
      <c r="F33" s="22" t="s">
        <v>217</v>
      </c>
    </row>
  </sheetData>
  <hyperlinks>
    <hyperlink r:id="rId1" ref="F2"/>
    <hyperlink r:id="rId2" ref="F4"/>
    <hyperlink r:id="rId3" ref="F6"/>
    <hyperlink r:id="rId4" ref="F7"/>
    <hyperlink r:id="rId5" ref="F8"/>
    <hyperlink r:id="rId6" ref="F10"/>
    <hyperlink r:id="rId7" ref="F11"/>
    <hyperlink r:id="rId8" ref="F12"/>
    <hyperlink r:id="rId9" ref="F14"/>
    <hyperlink r:id="rId10" ref="F15"/>
    <hyperlink r:id="rId11" ref="F19"/>
    <hyperlink r:id="rId12" ref="F20"/>
    <hyperlink r:id="rId13" ref="F25"/>
    <hyperlink r:id="rId14" ref="F26"/>
    <hyperlink r:id="rId15" ref="F27"/>
    <hyperlink r:id="rId16" ref="F28"/>
    <hyperlink r:id="rId17" ref="F29"/>
    <hyperlink r:id="rId18" location="page=2&amp;zoom=100,0,172" ref="G29"/>
    <hyperlink r:id="rId19" ref="F30"/>
    <hyperlink r:id="rId20" ref="F31"/>
    <hyperlink r:id="rId21" ref="F33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6.43"/>
    <col customWidth="1" min="3" max="3" width="24.71"/>
    <col customWidth="1" min="4" max="4" width="25.71"/>
    <col customWidth="1" min="7" max="8" width="16.57"/>
    <col customWidth="1" min="9" max="9" width="16.86"/>
    <col customWidth="1" min="10" max="11" width="177.71"/>
  </cols>
  <sheetData>
    <row r="1">
      <c r="A1" s="1"/>
      <c r="B1" s="1" t="s">
        <v>0</v>
      </c>
      <c r="C1" s="1" t="s">
        <v>1</v>
      </c>
      <c r="D1" s="3" t="s">
        <v>2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5" t="s">
        <v>16</v>
      </c>
      <c r="K1" s="2" t="s">
        <v>18</v>
      </c>
    </row>
    <row r="2">
      <c r="A2" s="5" t="s">
        <v>19</v>
      </c>
      <c r="B2" s="5" t="s">
        <v>20</v>
      </c>
      <c r="C2" s="1" t="s">
        <v>21</v>
      </c>
      <c r="D2" s="3">
        <v>0.0</v>
      </c>
      <c r="E2" s="7">
        <v>42171.0</v>
      </c>
      <c r="F2" s="2">
        <v>30.0</v>
      </c>
      <c r="H2" s="2" t="s">
        <v>22</v>
      </c>
      <c r="I2" s="2" t="s">
        <v>22</v>
      </c>
      <c r="J2" s="5" t="s">
        <v>23</v>
      </c>
      <c r="K2" s="5" t="s">
        <v>24</v>
      </c>
      <c r="M2" s="2" t="s">
        <v>25</v>
      </c>
    </row>
    <row r="3">
      <c r="A3" s="1"/>
      <c r="B3" s="1" t="s">
        <v>26</v>
      </c>
      <c r="C3" s="1" t="s">
        <v>27</v>
      </c>
      <c r="D3" s="10">
        <v>362000.0</v>
      </c>
      <c r="E3" s="12">
        <v>43606.0</v>
      </c>
      <c r="I3" s="1" t="s">
        <v>30</v>
      </c>
      <c r="J3" s="2"/>
      <c r="K3" s="2" t="s">
        <v>31</v>
      </c>
    </row>
    <row r="4">
      <c r="A4" s="14"/>
      <c r="B4" s="14" t="s">
        <v>33</v>
      </c>
      <c r="C4" s="14" t="s">
        <v>34</v>
      </c>
      <c r="D4" s="16">
        <v>120000.0</v>
      </c>
      <c r="E4" s="17">
        <v>40557.0</v>
      </c>
      <c r="F4" s="19">
        <v>12.0</v>
      </c>
      <c r="G4" s="21"/>
      <c r="H4" s="19" t="s">
        <v>22</v>
      </c>
      <c r="I4" s="19" t="s">
        <v>22</v>
      </c>
      <c r="J4" s="19"/>
      <c r="K4" s="19" t="s">
        <v>37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"/>
      <c r="B5" s="1" t="s">
        <v>39</v>
      </c>
      <c r="C5" s="1" t="s">
        <v>41</v>
      </c>
      <c r="D5" s="3">
        <v>0.0</v>
      </c>
      <c r="E5" s="12">
        <v>42676.0</v>
      </c>
      <c r="F5" s="2">
        <v>7.5</v>
      </c>
      <c r="H5" s="2" t="s">
        <v>22</v>
      </c>
      <c r="I5" s="2" t="s">
        <v>45</v>
      </c>
      <c r="J5" s="2"/>
      <c r="K5" s="2" t="s">
        <v>46</v>
      </c>
    </row>
    <row r="6">
      <c r="A6" s="14"/>
      <c r="B6" s="14" t="s">
        <v>47</v>
      </c>
      <c r="C6" s="14" t="s">
        <v>48</v>
      </c>
      <c r="D6" s="16">
        <v>0.0</v>
      </c>
      <c r="E6" s="17">
        <v>43647.0</v>
      </c>
      <c r="F6" s="19">
        <v>1.0</v>
      </c>
      <c r="G6" s="19" t="s">
        <v>49</v>
      </c>
      <c r="H6" s="19" t="s">
        <v>22</v>
      </c>
      <c r="I6" s="19" t="s">
        <v>50</v>
      </c>
      <c r="J6" s="19"/>
      <c r="K6" s="19" t="s">
        <v>51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1"/>
      <c r="B7" s="1" t="s">
        <v>55</v>
      </c>
      <c r="C7" s="1" t="s">
        <v>56</v>
      </c>
      <c r="D7" s="3">
        <v>115000.0</v>
      </c>
      <c r="E7" s="12">
        <v>35584.0</v>
      </c>
      <c r="F7" s="2">
        <v>40.0</v>
      </c>
      <c r="H7" s="2" t="s">
        <v>22</v>
      </c>
      <c r="I7" s="2" t="s">
        <v>22</v>
      </c>
      <c r="J7" s="2"/>
      <c r="K7" s="2" t="s">
        <v>60</v>
      </c>
    </row>
    <row r="8">
      <c r="A8" s="1"/>
      <c r="B8" s="1" t="s">
        <v>61</v>
      </c>
      <c r="C8" s="1" t="s">
        <v>62</v>
      </c>
      <c r="D8" s="3" t="s">
        <v>63</v>
      </c>
    </row>
    <row r="9">
      <c r="A9" s="1"/>
      <c r="B9" s="1" t="s">
        <v>64</v>
      </c>
      <c r="C9" s="1" t="s">
        <v>65</v>
      </c>
      <c r="D9" s="3" t="s">
        <v>66</v>
      </c>
      <c r="E9" s="12">
        <v>35779.0</v>
      </c>
      <c r="F9" s="2">
        <v>40.0</v>
      </c>
      <c r="G9" s="2">
        <v>25.0</v>
      </c>
      <c r="H9" s="2" t="s">
        <v>22</v>
      </c>
      <c r="I9" s="2" t="s">
        <v>50</v>
      </c>
      <c r="J9" s="2"/>
      <c r="K9" s="2" t="s">
        <v>67</v>
      </c>
    </row>
    <row r="10">
      <c r="A10" s="1"/>
      <c r="B10" s="1" t="s">
        <v>68</v>
      </c>
      <c r="C10" s="1" t="s">
        <v>69</v>
      </c>
      <c r="D10" s="3" t="s">
        <v>66</v>
      </c>
      <c r="E10" s="7">
        <v>34186.0</v>
      </c>
      <c r="F10" s="2">
        <v>25.0</v>
      </c>
      <c r="G10" s="2">
        <v>15.0</v>
      </c>
      <c r="H10" s="2" t="s">
        <v>70</v>
      </c>
      <c r="I10" s="2" t="s">
        <v>70</v>
      </c>
      <c r="J10" s="2"/>
      <c r="K10" s="2" t="s">
        <v>71</v>
      </c>
    </row>
    <row r="11">
      <c r="A11" s="1"/>
      <c r="B11" s="1" t="s">
        <v>74</v>
      </c>
      <c r="C11" s="1" t="s">
        <v>76</v>
      </c>
      <c r="D11" s="3">
        <v>0.0</v>
      </c>
      <c r="E11" s="12">
        <v>35858.0</v>
      </c>
      <c r="F11" s="2">
        <v>30.0</v>
      </c>
      <c r="H11" s="2" t="s">
        <v>22</v>
      </c>
      <c r="I11" s="2" t="s">
        <v>50</v>
      </c>
      <c r="J11" s="2"/>
      <c r="K11" s="2" t="s">
        <v>77</v>
      </c>
    </row>
    <row r="12">
      <c r="A12" s="1"/>
      <c r="B12" s="1" t="s">
        <v>78</v>
      </c>
      <c r="C12" s="1" t="s">
        <v>79</v>
      </c>
      <c r="D12" s="3">
        <v>0.0</v>
      </c>
      <c r="E12" s="7">
        <v>39524.0</v>
      </c>
      <c r="F12" s="2">
        <v>25.0</v>
      </c>
      <c r="G12" s="2" t="s">
        <v>80</v>
      </c>
      <c r="H12" s="2" t="s">
        <v>22</v>
      </c>
      <c r="I12" s="2" t="s">
        <v>22</v>
      </c>
      <c r="J12" s="2"/>
      <c r="K12" s="2" t="s">
        <v>81</v>
      </c>
    </row>
    <row r="13">
      <c r="A13" s="1"/>
      <c r="B13" s="1"/>
      <c r="C13" s="1"/>
      <c r="D13" s="24"/>
    </row>
    <row r="14">
      <c r="A14" s="1"/>
      <c r="B14" s="1" t="s">
        <v>83</v>
      </c>
      <c r="C14" s="1" t="s">
        <v>84</v>
      </c>
      <c r="D14" s="3">
        <v>0.0</v>
      </c>
      <c r="E14" s="12">
        <v>40130.0</v>
      </c>
      <c r="F14" s="2">
        <v>50.0</v>
      </c>
      <c r="G14" s="2">
        <v>25.0</v>
      </c>
      <c r="H14" s="2" t="s">
        <v>22</v>
      </c>
      <c r="I14" s="1" t="s">
        <v>22</v>
      </c>
      <c r="J14" s="2"/>
      <c r="K14" s="2" t="s">
        <v>88</v>
      </c>
    </row>
    <row r="15">
      <c r="A15" s="1"/>
      <c r="B15" s="1" t="s">
        <v>89</v>
      </c>
      <c r="C15" s="1" t="s">
        <v>90</v>
      </c>
      <c r="D15" s="3">
        <v>0.0</v>
      </c>
      <c r="E15" s="7">
        <v>41434.0</v>
      </c>
      <c r="F15" s="2">
        <v>7.0</v>
      </c>
      <c r="H15" s="2" t="s">
        <v>22</v>
      </c>
      <c r="I15" s="2" t="s">
        <v>22</v>
      </c>
      <c r="J15" s="2"/>
      <c r="K15" s="2" t="s">
        <v>91</v>
      </c>
    </row>
    <row r="16">
      <c r="A16" s="1"/>
      <c r="B16" s="1" t="s">
        <v>92</v>
      </c>
      <c r="C16" s="1" t="s">
        <v>93</v>
      </c>
      <c r="D16" s="10">
        <v>100000.0</v>
      </c>
      <c r="E16" s="12">
        <v>41241.0</v>
      </c>
      <c r="F16" s="2">
        <v>4.0</v>
      </c>
      <c r="G16" s="2">
        <v>2.0</v>
      </c>
      <c r="H16" s="2" t="s">
        <v>50</v>
      </c>
      <c r="I16" s="2" t="s">
        <v>22</v>
      </c>
      <c r="J16" s="2"/>
      <c r="K16" s="2" t="s">
        <v>94</v>
      </c>
    </row>
    <row r="17">
      <c r="A17" s="1"/>
      <c r="B17" s="1" t="s">
        <v>95</v>
      </c>
      <c r="C17" s="1" t="s">
        <v>96</v>
      </c>
      <c r="D17" s="3">
        <v>0.0</v>
      </c>
      <c r="E17" s="7">
        <v>41764.0</v>
      </c>
      <c r="F17" s="2">
        <v>10.0</v>
      </c>
      <c r="G17" s="2">
        <v>15.0</v>
      </c>
      <c r="H17" s="2" t="s">
        <v>22</v>
      </c>
      <c r="I17" s="2" t="s">
        <v>22</v>
      </c>
      <c r="J17" s="2"/>
      <c r="K17" s="2" t="s">
        <v>97</v>
      </c>
    </row>
    <row r="18">
      <c r="A18" s="1"/>
      <c r="B18" s="1" t="s">
        <v>98</v>
      </c>
      <c r="C18" s="1" t="s">
        <v>99</v>
      </c>
      <c r="D18" s="10">
        <v>430000.0</v>
      </c>
      <c r="E18" s="12">
        <v>42349.0</v>
      </c>
      <c r="F18" s="2">
        <v>40.0</v>
      </c>
      <c r="G18" s="2">
        <v>10.0</v>
      </c>
      <c r="H18" s="2" t="s">
        <v>22</v>
      </c>
      <c r="I18" s="2" t="s">
        <v>22</v>
      </c>
      <c r="J18" s="2"/>
      <c r="K18" s="2" t="s">
        <v>101</v>
      </c>
    </row>
    <row r="19">
      <c r="A19" s="1"/>
      <c r="B19" s="1" t="s">
        <v>102</v>
      </c>
      <c r="C19" s="1" t="s">
        <v>104</v>
      </c>
      <c r="D19" s="3">
        <v>0.0</v>
      </c>
      <c r="I19" s="25"/>
      <c r="J19" s="2"/>
      <c r="K19" s="2" t="s">
        <v>106</v>
      </c>
    </row>
    <row r="20">
      <c r="A20" s="1"/>
      <c r="B20" s="1" t="s">
        <v>107</v>
      </c>
      <c r="C20" s="1" t="s">
        <v>108</v>
      </c>
      <c r="D20" s="3">
        <v>1000.0</v>
      </c>
      <c r="E20" s="12">
        <v>42933.0</v>
      </c>
      <c r="F20" s="2">
        <v>4.0</v>
      </c>
      <c r="H20" s="2" t="s">
        <v>22</v>
      </c>
      <c r="I20" s="1" t="s">
        <v>110</v>
      </c>
      <c r="J20" s="2"/>
      <c r="K20" s="2" t="s">
        <v>111</v>
      </c>
    </row>
    <row r="21">
      <c r="A21" s="1"/>
      <c r="B21" s="1" t="s">
        <v>114</v>
      </c>
      <c r="C21" s="1" t="s">
        <v>115</v>
      </c>
      <c r="D21" s="3">
        <v>32891.2</v>
      </c>
      <c r="E21" s="7">
        <v>43644.0</v>
      </c>
      <c r="F21" s="2">
        <v>25.0</v>
      </c>
      <c r="G21" s="2">
        <v>15.0</v>
      </c>
      <c r="H21" s="2" t="s">
        <v>22</v>
      </c>
      <c r="I21" s="1" t="s">
        <v>45</v>
      </c>
      <c r="J21" s="2"/>
      <c r="K21" s="2" t="s">
        <v>116</v>
      </c>
    </row>
    <row r="22">
      <c r="A22" s="1"/>
      <c r="B22" s="1" t="s">
        <v>117</v>
      </c>
      <c r="C22" s="1" t="s">
        <v>118</v>
      </c>
      <c r="D22" s="3" t="s">
        <v>119</v>
      </c>
      <c r="E22" s="12">
        <v>43434.0</v>
      </c>
      <c r="F22" s="2">
        <v>50.0</v>
      </c>
      <c r="H22" s="2" t="s">
        <v>22</v>
      </c>
      <c r="I22" s="2" t="s">
        <v>22</v>
      </c>
      <c r="J22" s="2"/>
      <c r="K22" s="2" t="s">
        <v>120</v>
      </c>
    </row>
    <row r="23">
      <c r="A23" s="1"/>
      <c r="B23" s="1" t="s">
        <v>121</v>
      </c>
      <c r="C23" s="1" t="s">
        <v>122</v>
      </c>
      <c r="D23" s="3">
        <v>180000.0</v>
      </c>
      <c r="E23" s="7">
        <v>38056.0</v>
      </c>
      <c r="F23" s="2">
        <v>25.0</v>
      </c>
      <c r="H23" s="2" t="s">
        <v>22</v>
      </c>
      <c r="I23" s="2" t="s">
        <v>22</v>
      </c>
      <c r="J23" s="2"/>
      <c r="K23" s="2" t="s">
        <v>123</v>
      </c>
    </row>
    <row r="24">
      <c r="A24" s="1"/>
      <c r="B24" s="1" t="s">
        <v>124</v>
      </c>
      <c r="C24" s="1" t="s">
        <v>125</v>
      </c>
      <c r="D24" s="2">
        <v>0.0</v>
      </c>
      <c r="E24" s="7">
        <v>41871.0</v>
      </c>
      <c r="F24" s="2">
        <v>25.0</v>
      </c>
      <c r="H24" s="2" t="s">
        <v>22</v>
      </c>
      <c r="I24" s="1" t="s">
        <v>22</v>
      </c>
      <c r="J24" s="2"/>
      <c r="K24" s="2" t="s">
        <v>129</v>
      </c>
    </row>
    <row r="25">
      <c r="A25" s="1"/>
      <c r="B25" s="1" t="s">
        <v>130</v>
      </c>
      <c r="C25" s="1" t="s">
        <v>131</v>
      </c>
      <c r="D25" s="3">
        <v>0.0</v>
      </c>
      <c r="E25" s="7">
        <v>40072.0</v>
      </c>
      <c r="F25" s="2">
        <v>10.0</v>
      </c>
      <c r="G25" s="2">
        <v>25.0</v>
      </c>
      <c r="H25" s="2" t="s">
        <v>22</v>
      </c>
      <c r="I25" s="2" t="s">
        <v>22</v>
      </c>
      <c r="J25" s="2"/>
      <c r="K25" s="2" t="s">
        <v>132</v>
      </c>
    </row>
    <row r="26">
      <c r="A26" s="1"/>
      <c r="B26" s="1" t="s">
        <v>133</v>
      </c>
      <c r="C26" s="1" t="s">
        <v>134</v>
      </c>
      <c r="D26" s="2">
        <v>0.0</v>
      </c>
      <c r="E26" s="12">
        <v>41627.0</v>
      </c>
      <c r="F26" s="2">
        <v>10.0</v>
      </c>
      <c r="H26" s="2" t="s">
        <v>22</v>
      </c>
      <c r="I26" s="2" t="s">
        <v>22</v>
      </c>
      <c r="J26" s="2"/>
      <c r="K26" s="22" t="s">
        <v>135</v>
      </c>
    </row>
    <row r="27">
      <c r="A27" s="1"/>
      <c r="B27" s="1" t="s">
        <v>138</v>
      </c>
      <c r="C27" s="1" t="s">
        <v>139</v>
      </c>
      <c r="D27" s="3">
        <v>0.0</v>
      </c>
      <c r="E27" s="7">
        <v>30554.0</v>
      </c>
      <c r="F27" s="2" t="s">
        <v>140</v>
      </c>
      <c r="H27" s="2" t="s">
        <v>22</v>
      </c>
      <c r="I27" s="2" t="s">
        <v>45</v>
      </c>
      <c r="J27" s="2"/>
      <c r="K27" s="2" t="s">
        <v>141</v>
      </c>
    </row>
    <row r="28">
      <c r="A28" s="1"/>
      <c r="B28" s="1" t="s">
        <v>142</v>
      </c>
      <c r="C28" s="1" t="s">
        <v>143</v>
      </c>
      <c r="D28" s="3">
        <v>81748.84</v>
      </c>
      <c r="E28" s="7">
        <v>43626.0</v>
      </c>
      <c r="F28" s="2">
        <v>20.0</v>
      </c>
      <c r="G28" s="2">
        <v>10.0</v>
      </c>
      <c r="H28" s="2" t="s">
        <v>22</v>
      </c>
      <c r="I28" s="2" t="s">
        <v>22</v>
      </c>
      <c r="J28" s="2"/>
      <c r="K28" s="2" t="s">
        <v>144</v>
      </c>
    </row>
    <row r="29">
      <c r="A29" s="14"/>
      <c r="B29" s="14" t="s">
        <v>145</v>
      </c>
      <c r="C29" s="14" t="s">
        <v>146</v>
      </c>
      <c r="D29" s="16">
        <v>1.0</v>
      </c>
      <c r="E29" s="27">
        <v>36745.0</v>
      </c>
      <c r="F29" s="19">
        <v>25.0</v>
      </c>
      <c r="G29" s="21"/>
      <c r="H29" s="19" t="s">
        <v>22</v>
      </c>
      <c r="I29" s="2" t="s">
        <v>22</v>
      </c>
      <c r="J29" s="19"/>
      <c r="K29" s="19" t="s">
        <v>149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>
      <c r="A30" s="1"/>
      <c r="B30" s="1" t="s">
        <v>150</v>
      </c>
      <c r="C30" s="1" t="s">
        <v>151</v>
      </c>
      <c r="D30" s="3">
        <v>1.0</v>
      </c>
      <c r="E30" s="7">
        <v>43741.0</v>
      </c>
      <c r="F30" s="2">
        <v>20.0</v>
      </c>
      <c r="H30" s="2" t="s">
        <v>22</v>
      </c>
      <c r="I30" s="19" t="s">
        <v>22</v>
      </c>
      <c r="J30" s="2"/>
      <c r="K30" s="2" t="s">
        <v>152</v>
      </c>
    </row>
    <row r="31">
      <c r="A31" s="1"/>
      <c r="B31" s="1" t="s">
        <v>154</v>
      </c>
      <c r="C31" s="1" t="s">
        <v>155</v>
      </c>
      <c r="D31" s="3">
        <v>0.0</v>
      </c>
      <c r="E31" s="7">
        <v>42872.0</v>
      </c>
      <c r="F31" s="2">
        <v>30.0</v>
      </c>
      <c r="H31" s="2" t="s">
        <v>22</v>
      </c>
      <c r="I31" s="2" t="s">
        <v>156</v>
      </c>
      <c r="J31" s="2"/>
      <c r="K31" s="2" t="s">
        <v>157</v>
      </c>
    </row>
    <row r="32">
      <c r="A32" s="1"/>
      <c r="B32" s="1" t="s">
        <v>158</v>
      </c>
      <c r="C32" s="1" t="s">
        <v>159</v>
      </c>
      <c r="D32" s="3">
        <v>0.0</v>
      </c>
      <c r="E32" s="7">
        <v>43734.0</v>
      </c>
      <c r="F32" s="2">
        <v>1.0</v>
      </c>
      <c r="H32" s="2" t="s">
        <v>22</v>
      </c>
      <c r="I32" s="2" t="s">
        <v>22</v>
      </c>
      <c r="J32" s="2"/>
      <c r="K32" s="2" t="s">
        <v>160</v>
      </c>
    </row>
    <row r="33">
      <c r="A33" s="1"/>
      <c r="B33" s="1" t="s">
        <v>161</v>
      </c>
      <c r="C33" s="1" t="s">
        <v>162</v>
      </c>
      <c r="D33" s="3">
        <v>0.0</v>
      </c>
      <c r="E33" s="12">
        <v>38899.0</v>
      </c>
      <c r="F33" s="2">
        <v>20.0</v>
      </c>
      <c r="H33" s="2" t="s">
        <v>22</v>
      </c>
      <c r="I33" s="2" t="s">
        <v>110</v>
      </c>
      <c r="J33" s="2"/>
      <c r="K33" s="2" t="s">
        <v>164</v>
      </c>
    </row>
    <row r="34">
      <c r="D34" s="24"/>
    </row>
    <row r="35">
      <c r="D35" s="24"/>
    </row>
    <row r="36">
      <c r="A36" s="2"/>
      <c r="B36" s="2" t="s">
        <v>166</v>
      </c>
      <c r="D36" s="24"/>
    </row>
    <row r="37">
      <c r="A37" s="2"/>
      <c r="B37" s="22" t="s">
        <v>167</v>
      </c>
      <c r="D37" s="24"/>
    </row>
    <row r="38">
      <c r="A38" s="2"/>
      <c r="B38" s="22" t="s">
        <v>170</v>
      </c>
      <c r="D38" s="24"/>
    </row>
    <row r="39">
      <c r="A39" s="2"/>
      <c r="B39" s="22" t="s">
        <v>173</v>
      </c>
      <c r="D39" s="24"/>
    </row>
    <row r="40">
      <c r="D40" s="24"/>
    </row>
    <row r="41">
      <c r="A41" s="31"/>
      <c r="B41" s="31" t="s">
        <v>177</v>
      </c>
      <c r="D41" s="24"/>
    </row>
    <row r="42">
      <c r="A42" s="2"/>
      <c r="B42" s="2" t="s">
        <v>178</v>
      </c>
      <c r="C42" s="2" t="s">
        <v>180</v>
      </c>
      <c r="D42" s="24"/>
    </row>
    <row r="43">
      <c r="A43" s="2"/>
      <c r="B43" s="2" t="s">
        <v>183</v>
      </c>
      <c r="C43" s="2" t="s">
        <v>184</v>
      </c>
      <c r="D43" s="24"/>
    </row>
    <row r="44">
      <c r="A44" s="2"/>
      <c r="B44" s="2" t="s">
        <v>185</v>
      </c>
      <c r="C44" s="2" t="s">
        <v>184</v>
      </c>
      <c r="D44" s="24"/>
    </row>
    <row r="45">
      <c r="A45" s="2"/>
      <c r="B45" s="2" t="s">
        <v>186</v>
      </c>
      <c r="C45" s="2" t="s">
        <v>184</v>
      </c>
      <c r="D45" s="24"/>
    </row>
    <row r="46">
      <c r="D46" s="24"/>
    </row>
    <row r="47">
      <c r="A47" s="2"/>
      <c r="B47" s="2" t="s">
        <v>188</v>
      </c>
      <c r="C47" s="2" t="s">
        <v>184</v>
      </c>
      <c r="D47" s="24"/>
    </row>
    <row r="48">
      <c r="A48" s="2"/>
      <c r="B48" s="2" t="s">
        <v>189</v>
      </c>
      <c r="C48" s="2" t="s">
        <v>180</v>
      </c>
      <c r="D48" s="24"/>
    </row>
    <row r="49">
      <c r="A49" s="2"/>
      <c r="B49" s="2" t="s">
        <v>190</v>
      </c>
      <c r="C49" s="2" t="s">
        <v>184</v>
      </c>
      <c r="D49" s="24"/>
    </row>
    <row r="50">
      <c r="D50" s="24"/>
    </row>
    <row r="51">
      <c r="D51" s="24"/>
    </row>
    <row r="52">
      <c r="D52" s="24"/>
    </row>
    <row r="53">
      <c r="D53" s="24"/>
    </row>
    <row r="54">
      <c r="D54" s="24"/>
    </row>
    <row r="55">
      <c r="D55" s="24"/>
    </row>
    <row r="56">
      <c r="A56" s="2"/>
      <c r="B56" s="2" t="s">
        <v>192</v>
      </c>
      <c r="C56" s="2" t="s">
        <v>193</v>
      </c>
      <c r="D56" s="24"/>
    </row>
    <row r="57">
      <c r="B57" s="33">
        <f>30*12</f>
        <v>360</v>
      </c>
      <c r="C57" s="2">
        <v>30.0</v>
      </c>
      <c r="D57" s="24"/>
    </row>
    <row r="58">
      <c r="D58" s="24"/>
    </row>
    <row r="59">
      <c r="B59" s="33">
        <f>12*12+6</f>
        <v>150</v>
      </c>
      <c r="C59" s="2">
        <v>12.5</v>
      </c>
      <c r="D59" s="24"/>
    </row>
    <row r="60">
      <c r="A60" s="2"/>
      <c r="B60" s="2">
        <f>12*8</f>
        <v>96</v>
      </c>
      <c r="C60" s="2">
        <v>8.0</v>
      </c>
      <c r="D60" s="24"/>
    </row>
    <row r="61">
      <c r="A61" s="2"/>
      <c r="B61" s="2">
        <v>12.0</v>
      </c>
      <c r="C61" s="2">
        <v>1.0</v>
      </c>
      <c r="D61" s="24"/>
    </row>
    <row r="62">
      <c r="B62" s="33">
        <f>12*40</f>
        <v>480</v>
      </c>
      <c r="C62" s="2">
        <v>40.0</v>
      </c>
      <c r="D62" s="24"/>
    </row>
    <row r="63">
      <c r="D63" s="24"/>
    </row>
    <row r="64">
      <c r="B64" s="33">
        <f t="shared" ref="B64:B65" si="1">12*40</f>
        <v>480</v>
      </c>
      <c r="C64" s="2">
        <v>40.0</v>
      </c>
      <c r="D64" s="24"/>
    </row>
    <row r="65">
      <c r="B65" s="33">
        <f t="shared" si="1"/>
        <v>480</v>
      </c>
      <c r="C65" s="2">
        <v>40.0</v>
      </c>
      <c r="D65" s="24"/>
    </row>
    <row r="66">
      <c r="B66" s="33">
        <f>12*30</f>
        <v>360</v>
      </c>
      <c r="C66" s="2">
        <v>30.0</v>
      </c>
      <c r="D66" s="24"/>
    </row>
    <row r="67">
      <c r="B67" s="33">
        <f>12*24</f>
        <v>288</v>
      </c>
      <c r="C67" s="2">
        <v>24.0</v>
      </c>
      <c r="D67" s="24"/>
    </row>
    <row r="68">
      <c r="B68" s="33">
        <f>12*50</f>
        <v>600</v>
      </c>
      <c r="C68" s="2">
        <v>50.0</v>
      </c>
      <c r="D68" s="24"/>
    </row>
    <row r="69">
      <c r="B69" s="33">
        <f>12*7</f>
        <v>84</v>
      </c>
      <c r="C69" s="2">
        <v>7.0</v>
      </c>
      <c r="D69" s="24"/>
    </row>
    <row r="70">
      <c r="B70" s="33">
        <f>12*19</f>
        <v>228</v>
      </c>
      <c r="C70" s="2">
        <v>19.0</v>
      </c>
      <c r="D70" s="24"/>
    </row>
    <row r="71">
      <c r="B71" s="33">
        <f>12*10</f>
        <v>120</v>
      </c>
      <c r="C71" s="2">
        <v>10.0</v>
      </c>
      <c r="D71" s="24"/>
    </row>
    <row r="72">
      <c r="B72" s="33">
        <f>12*40</f>
        <v>480</v>
      </c>
      <c r="C72" s="2">
        <v>40.0</v>
      </c>
      <c r="D72" s="24"/>
    </row>
    <row r="73">
      <c r="D73" s="24"/>
    </row>
    <row r="74">
      <c r="B74" s="33">
        <f>12*4</f>
        <v>48</v>
      </c>
      <c r="C74" s="2">
        <v>4.0</v>
      </c>
      <c r="D74" s="24"/>
    </row>
    <row r="75">
      <c r="B75" s="33">
        <f>12*35</f>
        <v>420</v>
      </c>
      <c r="C75" s="2">
        <v>35.0</v>
      </c>
      <c r="D75" s="24"/>
    </row>
    <row r="76">
      <c r="B76" s="33">
        <f>12*50</f>
        <v>600</v>
      </c>
      <c r="C76" s="2">
        <v>50.0</v>
      </c>
      <c r="D76" s="24"/>
    </row>
    <row r="77">
      <c r="B77" s="33">
        <f t="shared" ref="B77:B78" si="2">12*25</f>
        <v>300</v>
      </c>
      <c r="C77" s="2">
        <v>25.0</v>
      </c>
      <c r="D77" s="24"/>
    </row>
    <row r="78">
      <c r="B78" s="33">
        <f t="shared" si="2"/>
        <v>300</v>
      </c>
      <c r="C78" s="2">
        <v>25.0</v>
      </c>
      <c r="D78" s="24"/>
    </row>
    <row r="79">
      <c r="B79" s="33">
        <f>12*35</f>
        <v>420</v>
      </c>
      <c r="C79" s="2">
        <v>35.0</v>
      </c>
      <c r="D79" s="24"/>
    </row>
    <row r="80">
      <c r="B80" s="33">
        <f>12*10</f>
        <v>120</v>
      </c>
      <c r="C80" s="2">
        <v>10.0</v>
      </c>
      <c r="D80" s="24"/>
    </row>
    <row r="81">
      <c r="D81" s="24"/>
    </row>
    <row r="82">
      <c r="B82" s="33">
        <f>12*20</f>
        <v>240</v>
      </c>
      <c r="C82" s="2">
        <v>20.0</v>
      </c>
      <c r="D82" s="24"/>
    </row>
    <row r="83">
      <c r="B83" s="33">
        <f>12*25</f>
        <v>300</v>
      </c>
      <c r="C83" s="2">
        <v>25.0</v>
      </c>
      <c r="D83" s="24"/>
    </row>
    <row r="84">
      <c r="B84" s="33">
        <f>12*20</f>
        <v>240</v>
      </c>
      <c r="C84" s="2">
        <v>20.0</v>
      </c>
      <c r="D84" s="24"/>
    </row>
    <row r="85">
      <c r="B85" s="33">
        <f>12*30</f>
        <v>360</v>
      </c>
      <c r="C85" s="2">
        <v>30.0</v>
      </c>
      <c r="D85" s="24"/>
    </row>
    <row r="86">
      <c r="B86" s="33">
        <f>12*1</f>
        <v>12</v>
      </c>
      <c r="C86" s="2">
        <v>1.0</v>
      </c>
      <c r="D86" s="24"/>
    </row>
    <row r="87">
      <c r="B87" s="33">
        <f>12*26</f>
        <v>312</v>
      </c>
      <c r="C87" s="2">
        <v>26.0</v>
      </c>
      <c r="D87" s="24"/>
    </row>
    <row r="88">
      <c r="B88" s="33">
        <f>12*50</f>
        <v>600</v>
      </c>
      <c r="C88" s="2">
        <v>50.0</v>
      </c>
      <c r="D88" s="24"/>
    </row>
    <row r="89">
      <c r="D89" s="24"/>
    </row>
    <row r="90">
      <c r="D90" s="24"/>
    </row>
    <row r="91">
      <c r="D91" s="24"/>
    </row>
    <row r="92">
      <c r="D92" s="24"/>
    </row>
    <row r="93">
      <c r="D93" s="24"/>
    </row>
    <row r="94">
      <c r="D94" s="24"/>
    </row>
    <row r="95">
      <c r="D95" s="24"/>
    </row>
    <row r="96">
      <c r="D96" s="24"/>
    </row>
    <row r="97">
      <c r="D97" s="24"/>
    </row>
    <row r="98">
      <c r="D98" s="24"/>
    </row>
    <row r="99">
      <c r="D99" s="24"/>
    </row>
    <row r="100">
      <c r="D100" s="24"/>
    </row>
    <row r="101">
      <c r="D101" s="24"/>
    </row>
    <row r="102">
      <c r="D102" s="24"/>
    </row>
    <row r="103">
      <c r="D103" s="24"/>
    </row>
    <row r="104">
      <c r="D104" s="24"/>
    </row>
    <row r="105">
      <c r="D105" s="24"/>
    </row>
    <row r="106">
      <c r="D106" s="24"/>
    </row>
    <row r="107">
      <c r="D107" s="24"/>
    </row>
    <row r="108">
      <c r="D108" s="24"/>
    </row>
    <row r="109">
      <c r="D109" s="24"/>
    </row>
    <row r="110">
      <c r="D110" s="24"/>
    </row>
    <row r="111">
      <c r="D111" s="24"/>
    </row>
    <row r="112">
      <c r="D112" s="24"/>
    </row>
    <row r="113">
      <c r="D113" s="24"/>
    </row>
    <row r="114">
      <c r="D114" s="24"/>
    </row>
    <row r="115">
      <c r="D115" s="24"/>
    </row>
    <row r="116">
      <c r="D116" s="24"/>
    </row>
    <row r="117">
      <c r="D117" s="24"/>
    </row>
    <row r="118">
      <c r="D118" s="24"/>
    </row>
    <row r="119">
      <c r="D119" s="24"/>
    </row>
    <row r="120">
      <c r="D120" s="24"/>
    </row>
    <row r="121">
      <c r="D121" s="24"/>
    </row>
    <row r="122">
      <c r="D122" s="24"/>
    </row>
    <row r="123">
      <c r="D123" s="24"/>
    </row>
    <row r="124">
      <c r="D124" s="24"/>
    </row>
    <row r="125">
      <c r="D125" s="24"/>
    </row>
    <row r="126">
      <c r="D126" s="24"/>
    </row>
    <row r="127">
      <c r="D127" s="24"/>
    </row>
    <row r="128">
      <c r="D128" s="24"/>
    </row>
    <row r="129">
      <c r="D129" s="24"/>
    </row>
    <row r="130">
      <c r="D130" s="24"/>
    </row>
    <row r="131">
      <c r="D131" s="24"/>
    </row>
    <row r="132">
      <c r="D132" s="24"/>
    </row>
    <row r="133">
      <c r="D133" s="24"/>
    </row>
    <row r="134">
      <c r="D134" s="24"/>
    </row>
    <row r="135">
      <c r="D135" s="24"/>
    </row>
    <row r="136">
      <c r="D136" s="24"/>
    </row>
    <row r="137">
      <c r="D137" s="24"/>
    </row>
    <row r="138">
      <c r="D138" s="24"/>
    </row>
    <row r="139">
      <c r="D139" s="24"/>
    </row>
    <row r="140">
      <c r="D140" s="24"/>
    </row>
    <row r="141">
      <c r="D141" s="24"/>
    </row>
    <row r="142">
      <c r="D142" s="24"/>
    </row>
    <row r="143">
      <c r="D143" s="24"/>
    </row>
    <row r="144">
      <c r="D144" s="24"/>
    </row>
    <row r="145">
      <c r="D145" s="24"/>
    </row>
    <row r="146">
      <c r="D146" s="24"/>
    </row>
    <row r="147">
      <c r="D147" s="24"/>
    </row>
    <row r="148">
      <c r="D148" s="24"/>
    </row>
    <row r="149">
      <c r="D149" s="24"/>
    </row>
    <row r="150">
      <c r="D150" s="24"/>
    </row>
    <row r="151">
      <c r="D151" s="24"/>
    </row>
    <row r="152">
      <c r="D152" s="24"/>
    </row>
    <row r="153">
      <c r="D153" s="24"/>
    </row>
    <row r="154">
      <c r="D154" s="24"/>
    </row>
    <row r="155">
      <c r="D155" s="24"/>
    </row>
    <row r="156">
      <c r="D156" s="24"/>
    </row>
    <row r="157">
      <c r="D157" s="24"/>
    </row>
    <row r="158">
      <c r="D158" s="24"/>
    </row>
    <row r="159">
      <c r="D159" s="24"/>
    </row>
    <row r="160">
      <c r="D160" s="24"/>
    </row>
    <row r="161">
      <c r="D161" s="24"/>
    </row>
    <row r="162">
      <c r="D162" s="24"/>
    </row>
    <row r="163">
      <c r="D163" s="24"/>
    </row>
    <row r="164">
      <c r="D164" s="24"/>
    </row>
    <row r="165">
      <c r="D165" s="24"/>
    </row>
    <row r="166">
      <c r="D166" s="24"/>
    </row>
    <row r="167">
      <c r="D167" s="24"/>
    </row>
    <row r="168">
      <c r="D168" s="24"/>
    </row>
    <row r="169">
      <c r="D169" s="24"/>
    </row>
    <row r="170">
      <c r="D170" s="24"/>
    </row>
    <row r="171">
      <c r="D171" s="24"/>
    </row>
    <row r="172">
      <c r="D172" s="24"/>
    </row>
    <row r="173">
      <c r="D173" s="24"/>
    </row>
    <row r="174">
      <c r="D174" s="24"/>
    </row>
    <row r="175">
      <c r="D175" s="24"/>
    </row>
    <row r="176">
      <c r="D176" s="24"/>
    </row>
    <row r="177">
      <c r="D177" s="24"/>
    </row>
    <row r="178">
      <c r="D178" s="24"/>
    </row>
    <row r="179">
      <c r="D179" s="24"/>
    </row>
    <row r="180">
      <c r="D180" s="24"/>
    </row>
    <row r="181">
      <c r="D181" s="24"/>
    </row>
    <row r="182">
      <c r="D182" s="24"/>
    </row>
    <row r="183">
      <c r="D183" s="24"/>
    </row>
    <row r="184">
      <c r="D184" s="24"/>
    </row>
    <row r="185">
      <c r="D185" s="24"/>
    </row>
    <row r="186">
      <c r="D186" s="24"/>
    </row>
    <row r="187">
      <c r="D187" s="24"/>
    </row>
    <row r="188">
      <c r="D188" s="24"/>
    </row>
    <row r="189">
      <c r="D189" s="24"/>
    </row>
    <row r="190">
      <c r="D190" s="24"/>
    </row>
    <row r="191">
      <c r="D191" s="24"/>
    </row>
    <row r="192">
      <c r="D192" s="24"/>
    </row>
    <row r="193">
      <c r="D193" s="24"/>
    </row>
    <row r="194">
      <c r="D194" s="24"/>
    </row>
    <row r="195">
      <c r="D195" s="24"/>
    </row>
    <row r="196">
      <c r="D196" s="24"/>
    </row>
    <row r="197">
      <c r="D197" s="24"/>
    </row>
    <row r="198">
      <c r="D198" s="24"/>
    </row>
    <row r="199">
      <c r="D199" s="24"/>
    </row>
    <row r="200">
      <c r="D200" s="24"/>
    </row>
    <row r="201">
      <c r="D201" s="24"/>
    </row>
    <row r="202">
      <c r="D202" s="24"/>
    </row>
    <row r="203">
      <c r="D203" s="24"/>
    </row>
    <row r="204">
      <c r="D204" s="24"/>
    </row>
    <row r="205">
      <c r="D205" s="24"/>
    </row>
    <row r="206">
      <c r="D206" s="24"/>
    </row>
    <row r="207">
      <c r="D207" s="24"/>
    </row>
    <row r="208">
      <c r="D208" s="24"/>
    </row>
    <row r="209">
      <c r="D209" s="24"/>
    </row>
    <row r="210">
      <c r="D210" s="24"/>
    </row>
    <row r="211">
      <c r="D211" s="24"/>
    </row>
    <row r="212">
      <c r="D212" s="24"/>
    </row>
    <row r="213">
      <c r="D213" s="24"/>
    </row>
    <row r="214">
      <c r="D214" s="24"/>
    </row>
    <row r="215">
      <c r="D215" s="24"/>
    </row>
    <row r="216">
      <c r="D216" s="24"/>
    </row>
    <row r="217">
      <c r="D217" s="24"/>
    </row>
    <row r="218">
      <c r="D218" s="24"/>
    </row>
    <row r="219">
      <c r="D219" s="24"/>
    </row>
    <row r="220">
      <c r="D220" s="24"/>
    </row>
    <row r="221">
      <c r="D221" s="24"/>
    </row>
    <row r="222">
      <c r="D222" s="24"/>
    </row>
    <row r="223">
      <c r="D223" s="24"/>
    </row>
    <row r="224">
      <c r="D224" s="24"/>
    </row>
    <row r="225">
      <c r="D225" s="24"/>
    </row>
    <row r="226">
      <c r="D226" s="24"/>
    </row>
    <row r="227">
      <c r="D227" s="24"/>
    </row>
    <row r="228">
      <c r="D228" s="24"/>
    </row>
    <row r="229">
      <c r="D229" s="24"/>
    </row>
    <row r="230">
      <c r="D230" s="24"/>
    </row>
    <row r="231">
      <c r="D231" s="24"/>
    </row>
    <row r="232">
      <c r="D232" s="24"/>
    </row>
    <row r="233">
      <c r="D233" s="24"/>
    </row>
    <row r="234">
      <c r="D234" s="24"/>
    </row>
    <row r="235">
      <c r="D235" s="24"/>
    </row>
    <row r="236">
      <c r="D236" s="24"/>
    </row>
    <row r="237">
      <c r="D237" s="24"/>
    </row>
    <row r="238">
      <c r="D238" s="24"/>
    </row>
    <row r="239">
      <c r="D239" s="24"/>
    </row>
    <row r="240">
      <c r="D240" s="24"/>
    </row>
    <row r="241">
      <c r="D241" s="24"/>
    </row>
    <row r="242">
      <c r="D242" s="24"/>
    </row>
    <row r="243">
      <c r="D243" s="24"/>
    </row>
    <row r="244">
      <c r="D244" s="24"/>
    </row>
    <row r="245">
      <c r="D245" s="24"/>
    </row>
    <row r="246">
      <c r="D246" s="24"/>
    </row>
    <row r="247">
      <c r="D247" s="24"/>
    </row>
    <row r="248">
      <c r="D248" s="24"/>
    </row>
    <row r="249">
      <c r="D249" s="24"/>
    </row>
    <row r="250">
      <c r="D250" s="24"/>
    </row>
    <row r="251">
      <c r="D251" s="24"/>
    </row>
    <row r="252">
      <c r="D252" s="24"/>
    </row>
    <row r="253">
      <c r="D253" s="24"/>
    </row>
    <row r="254">
      <c r="D254" s="24"/>
    </row>
    <row r="255">
      <c r="D255" s="24"/>
    </row>
    <row r="256">
      <c r="D256" s="24"/>
    </row>
    <row r="257">
      <c r="D257" s="24"/>
    </row>
    <row r="258">
      <c r="D258" s="24"/>
    </row>
    <row r="259">
      <c r="D259" s="24"/>
    </row>
    <row r="260">
      <c r="D260" s="24"/>
    </row>
    <row r="261">
      <c r="D261" s="24"/>
    </row>
    <row r="262">
      <c r="D262" s="24"/>
    </row>
    <row r="263">
      <c r="D263" s="24"/>
    </row>
    <row r="264">
      <c r="D264" s="24"/>
    </row>
    <row r="265">
      <c r="D265" s="24"/>
    </row>
    <row r="266">
      <c r="D266" s="24"/>
    </row>
    <row r="267">
      <c r="D267" s="24"/>
    </row>
    <row r="268">
      <c r="D268" s="24"/>
    </row>
    <row r="269">
      <c r="D269" s="24"/>
    </row>
    <row r="270">
      <c r="D270" s="24"/>
    </row>
    <row r="271">
      <c r="D271" s="24"/>
    </row>
    <row r="272">
      <c r="D272" s="24"/>
    </row>
    <row r="273">
      <c r="D273" s="24"/>
    </row>
    <row r="274">
      <c r="D274" s="24"/>
    </row>
    <row r="275">
      <c r="D275" s="24"/>
    </row>
    <row r="276">
      <c r="D276" s="24"/>
    </row>
    <row r="277">
      <c r="D277" s="24"/>
    </row>
    <row r="278">
      <c r="D278" s="24"/>
    </row>
    <row r="279">
      <c r="D279" s="24"/>
    </row>
    <row r="280">
      <c r="D280" s="24"/>
    </row>
    <row r="281">
      <c r="D281" s="24"/>
    </row>
    <row r="282">
      <c r="D282" s="24"/>
    </row>
    <row r="283">
      <c r="D283" s="24"/>
    </row>
    <row r="284">
      <c r="D284" s="24"/>
    </row>
    <row r="285">
      <c r="D285" s="24"/>
    </row>
    <row r="286">
      <c r="D286" s="24"/>
    </row>
    <row r="287">
      <c r="D287" s="24"/>
    </row>
    <row r="288">
      <c r="D288" s="24"/>
    </row>
    <row r="289">
      <c r="D289" s="24"/>
    </row>
    <row r="290">
      <c r="D290" s="24"/>
    </row>
    <row r="291">
      <c r="D291" s="24"/>
    </row>
    <row r="292">
      <c r="D292" s="24"/>
    </row>
    <row r="293">
      <c r="D293" s="24"/>
    </row>
    <row r="294">
      <c r="D294" s="24"/>
    </row>
    <row r="295">
      <c r="D295" s="24"/>
    </row>
    <row r="296">
      <c r="D296" s="24"/>
    </row>
    <row r="297">
      <c r="D297" s="24"/>
    </row>
    <row r="298">
      <c r="D298" s="24"/>
    </row>
    <row r="299">
      <c r="D299" s="24"/>
    </row>
    <row r="300">
      <c r="D300" s="24"/>
    </row>
    <row r="301">
      <c r="D301" s="24"/>
    </row>
    <row r="302">
      <c r="D302" s="24"/>
    </row>
    <row r="303">
      <c r="D303" s="24"/>
    </row>
    <row r="304">
      <c r="D304" s="24"/>
    </row>
    <row r="305">
      <c r="D305" s="24"/>
    </row>
    <row r="306">
      <c r="D306" s="24"/>
    </row>
    <row r="307">
      <c r="D307" s="24"/>
    </row>
    <row r="308">
      <c r="D308" s="24"/>
    </row>
    <row r="309">
      <c r="D309" s="24"/>
    </row>
    <row r="310">
      <c r="D310" s="24"/>
    </row>
    <row r="311">
      <c r="D311" s="24"/>
    </row>
    <row r="312">
      <c r="D312" s="24"/>
    </row>
    <row r="313">
      <c r="D313" s="24"/>
    </row>
    <row r="314">
      <c r="D314" s="24"/>
    </row>
    <row r="315">
      <c r="D315" s="24"/>
    </row>
    <row r="316">
      <c r="D316" s="24"/>
    </row>
    <row r="317">
      <c r="D317" s="24"/>
    </row>
    <row r="318">
      <c r="D318" s="24"/>
    </row>
    <row r="319">
      <c r="D319" s="24"/>
    </row>
    <row r="320">
      <c r="D320" s="24"/>
    </row>
    <row r="321">
      <c r="D321" s="24"/>
    </row>
    <row r="322">
      <c r="D322" s="24"/>
    </row>
    <row r="323">
      <c r="D323" s="24"/>
    </row>
    <row r="324">
      <c r="D324" s="24"/>
    </row>
    <row r="325">
      <c r="D325" s="24"/>
    </row>
    <row r="326">
      <c r="D326" s="24"/>
    </row>
    <row r="327">
      <c r="D327" s="24"/>
    </row>
    <row r="328">
      <c r="D328" s="24"/>
    </row>
    <row r="329">
      <c r="D329" s="24"/>
    </row>
    <row r="330">
      <c r="D330" s="24"/>
    </row>
    <row r="331">
      <c r="D331" s="24"/>
    </row>
    <row r="332">
      <c r="D332" s="24"/>
    </row>
    <row r="333">
      <c r="D333" s="24"/>
    </row>
    <row r="334">
      <c r="D334" s="24"/>
    </row>
    <row r="335">
      <c r="D335" s="24"/>
    </row>
    <row r="336">
      <c r="D336" s="24"/>
    </row>
    <row r="337">
      <c r="D337" s="24"/>
    </row>
    <row r="338">
      <c r="D338" s="24"/>
    </row>
    <row r="339">
      <c r="D339" s="24"/>
    </row>
    <row r="340">
      <c r="D340" s="24"/>
    </row>
    <row r="341">
      <c r="D341" s="24"/>
    </row>
    <row r="342">
      <c r="D342" s="24"/>
    </row>
    <row r="343">
      <c r="D343" s="24"/>
    </row>
    <row r="344">
      <c r="D344" s="24"/>
    </row>
    <row r="345">
      <c r="D345" s="24"/>
    </row>
    <row r="346">
      <c r="D346" s="24"/>
    </row>
    <row r="347">
      <c r="D347" s="24"/>
    </row>
    <row r="348">
      <c r="D348" s="24"/>
    </row>
    <row r="349">
      <c r="D349" s="24"/>
    </row>
    <row r="350">
      <c r="D350" s="24"/>
    </row>
    <row r="351">
      <c r="D351" s="24"/>
    </row>
    <row r="352">
      <c r="D352" s="24"/>
    </row>
    <row r="353">
      <c r="D353" s="24"/>
    </row>
    <row r="354">
      <c r="D354" s="24"/>
    </row>
    <row r="355">
      <c r="D355" s="24"/>
    </row>
    <row r="356">
      <c r="D356" s="24"/>
    </row>
    <row r="357">
      <c r="D357" s="24"/>
    </row>
    <row r="358">
      <c r="D358" s="24"/>
    </row>
    <row r="359">
      <c r="D359" s="24"/>
    </row>
    <row r="360">
      <c r="D360" s="24"/>
    </row>
    <row r="361">
      <c r="D361" s="24"/>
    </row>
    <row r="362">
      <c r="D362" s="24"/>
    </row>
    <row r="363">
      <c r="D363" s="24"/>
    </row>
    <row r="364">
      <c r="D364" s="24"/>
    </row>
    <row r="365">
      <c r="D365" s="24"/>
    </row>
    <row r="366">
      <c r="D366" s="24"/>
    </row>
    <row r="367">
      <c r="D367" s="24"/>
    </row>
    <row r="368">
      <c r="D368" s="24"/>
    </row>
    <row r="369">
      <c r="D369" s="24"/>
    </row>
    <row r="370">
      <c r="D370" s="24"/>
    </row>
    <row r="371">
      <c r="D371" s="24"/>
    </row>
    <row r="372">
      <c r="D372" s="24"/>
    </row>
    <row r="373">
      <c r="D373" s="24"/>
    </row>
    <row r="374">
      <c r="D374" s="24"/>
    </row>
    <row r="375">
      <c r="D375" s="24"/>
    </row>
    <row r="376">
      <c r="D376" s="24"/>
    </row>
    <row r="377">
      <c r="D377" s="24"/>
    </row>
    <row r="378">
      <c r="D378" s="24"/>
    </row>
    <row r="379">
      <c r="D379" s="24"/>
    </row>
    <row r="380">
      <c r="D380" s="24"/>
    </row>
    <row r="381">
      <c r="D381" s="24"/>
    </row>
    <row r="382">
      <c r="D382" s="24"/>
    </row>
    <row r="383">
      <c r="D383" s="24"/>
    </row>
    <row r="384">
      <c r="D384" s="24"/>
    </row>
    <row r="385">
      <c r="D385" s="24"/>
    </row>
    <row r="386">
      <c r="D386" s="24"/>
    </row>
    <row r="387">
      <c r="D387" s="24"/>
    </row>
    <row r="388">
      <c r="D388" s="24"/>
    </row>
    <row r="389">
      <c r="D389" s="24"/>
    </row>
    <row r="390">
      <c r="D390" s="24"/>
    </row>
    <row r="391">
      <c r="D391" s="24"/>
    </row>
    <row r="392">
      <c r="D392" s="24"/>
    </row>
    <row r="393">
      <c r="D393" s="24"/>
    </row>
    <row r="394">
      <c r="D394" s="24"/>
    </row>
    <row r="395">
      <c r="D395" s="24"/>
    </row>
    <row r="396">
      <c r="D396" s="24"/>
    </row>
    <row r="397">
      <c r="D397" s="24"/>
    </row>
    <row r="398">
      <c r="D398" s="24"/>
    </row>
    <row r="399">
      <c r="D399" s="24"/>
    </row>
    <row r="400">
      <c r="D400" s="24"/>
    </row>
    <row r="401">
      <c r="D401" s="24"/>
    </row>
    <row r="402">
      <c r="D402" s="24"/>
    </row>
    <row r="403">
      <c r="D403" s="24"/>
    </row>
    <row r="404">
      <c r="D404" s="24"/>
    </row>
    <row r="405">
      <c r="D405" s="24"/>
    </row>
    <row r="406">
      <c r="D406" s="24"/>
    </row>
    <row r="407">
      <c r="D407" s="24"/>
    </row>
    <row r="408">
      <c r="D408" s="24"/>
    </row>
    <row r="409">
      <c r="D409" s="24"/>
    </row>
    <row r="410">
      <c r="D410" s="24"/>
    </row>
    <row r="411">
      <c r="D411" s="24"/>
    </row>
    <row r="412">
      <c r="D412" s="24"/>
    </row>
    <row r="413">
      <c r="D413" s="24"/>
    </row>
    <row r="414">
      <c r="D414" s="24"/>
    </row>
    <row r="415">
      <c r="D415" s="24"/>
    </row>
    <row r="416">
      <c r="D416" s="24"/>
    </row>
    <row r="417">
      <c r="D417" s="24"/>
    </row>
    <row r="418">
      <c r="D418" s="24"/>
    </row>
    <row r="419">
      <c r="D419" s="24"/>
    </row>
    <row r="420">
      <c r="D420" s="24"/>
    </row>
    <row r="421">
      <c r="D421" s="24"/>
    </row>
    <row r="422">
      <c r="D422" s="24"/>
    </row>
    <row r="423">
      <c r="D423" s="24"/>
    </row>
    <row r="424">
      <c r="D424" s="24"/>
    </row>
    <row r="425">
      <c r="D425" s="24"/>
    </row>
    <row r="426">
      <c r="D426" s="24"/>
    </row>
    <row r="427">
      <c r="D427" s="24"/>
    </row>
    <row r="428">
      <c r="D428" s="24"/>
    </row>
    <row r="429">
      <c r="D429" s="24"/>
    </row>
    <row r="430">
      <c r="D430" s="24"/>
    </row>
    <row r="431">
      <c r="D431" s="24"/>
    </row>
    <row r="432">
      <c r="D432" s="24"/>
    </row>
    <row r="433">
      <c r="D433" s="24"/>
    </row>
    <row r="434">
      <c r="D434" s="24"/>
    </row>
    <row r="435">
      <c r="D435" s="24"/>
    </row>
    <row r="436">
      <c r="D436" s="24"/>
    </row>
    <row r="437">
      <c r="D437" s="24"/>
    </row>
    <row r="438">
      <c r="D438" s="24"/>
    </row>
    <row r="439">
      <c r="D439" s="24"/>
    </row>
    <row r="440">
      <c r="D440" s="24"/>
    </row>
    <row r="441">
      <c r="D441" s="24"/>
    </row>
    <row r="442">
      <c r="D442" s="24"/>
    </row>
    <row r="443">
      <c r="D443" s="24"/>
    </row>
    <row r="444">
      <c r="D444" s="24"/>
    </row>
    <row r="445">
      <c r="D445" s="24"/>
    </row>
    <row r="446">
      <c r="D446" s="24"/>
    </row>
    <row r="447">
      <c r="D447" s="24"/>
    </row>
    <row r="448">
      <c r="D448" s="24"/>
    </row>
    <row r="449">
      <c r="D449" s="24"/>
    </row>
    <row r="450">
      <c r="D450" s="24"/>
    </row>
    <row r="451">
      <c r="D451" s="24"/>
    </row>
    <row r="452">
      <c r="D452" s="24"/>
    </row>
    <row r="453">
      <c r="D453" s="24"/>
    </row>
    <row r="454">
      <c r="D454" s="24"/>
    </row>
    <row r="455">
      <c r="D455" s="24"/>
    </row>
    <row r="456">
      <c r="D456" s="24"/>
    </row>
    <row r="457">
      <c r="D457" s="24"/>
    </row>
    <row r="458">
      <c r="D458" s="24"/>
    </row>
    <row r="459">
      <c r="D459" s="24"/>
    </row>
    <row r="460">
      <c r="D460" s="24"/>
    </row>
    <row r="461">
      <c r="D461" s="24"/>
    </row>
    <row r="462">
      <c r="D462" s="24"/>
    </row>
    <row r="463">
      <c r="D463" s="24"/>
    </row>
    <row r="464">
      <c r="D464" s="24"/>
    </row>
    <row r="465">
      <c r="D465" s="24"/>
    </row>
    <row r="466">
      <c r="D466" s="24"/>
    </row>
    <row r="467">
      <c r="D467" s="24"/>
    </row>
    <row r="468">
      <c r="D468" s="24"/>
    </row>
    <row r="469">
      <c r="D469" s="24"/>
    </row>
    <row r="470">
      <c r="D470" s="24"/>
    </row>
    <row r="471">
      <c r="D471" s="24"/>
    </row>
    <row r="472">
      <c r="D472" s="24"/>
    </row>
    <row r="473">
      <c r="D473" s="24"/>
    </row>
    <row r="474">
      <c r="D474" s="24"/>
    </row>
    <row r="475">
      <c r="D475" s="24"/>
    </row>
    <row r="476">
      <c r="D476" s="24"/>
    </row>
    <row r="477">
      <c r="D477" s="24"/>
    </row>
    <row r="478">
      <c r="D478" s="24"/>
    </row>
    <row r="479">
      <c r="D479" s="24"/>
    </row>
    <row r="480">
      <c r="D480" s="24"/>
    </row>
    <row r="481">
      <c r="D481" s="24"/>
    </row>
    <row r="482">
      <c r="D482" s="24"/>
    </row>
    <row r="483">
      <c r="D483" s="24"/>
    </row>
    <row r="484">
      <c r="D484" s="24"/>
    </row>
    <row r="485">
      <c r="D485" s="24"/>
    </row>
    <row r="486">
      <c r="D486" s="24"/>
    </row>
    <row r="487">
      <c r="D487" s="24"/>
    </row>
    <row r="488">
      <c r="D488" s="24"/>
    </row>
    <row r="489">
      <c r="D489" s="24"/>
    </row>
    <row r="490">
      <c r="D490" s="24"/>
    </row>
    <row r="491">
      <c r="D491" s="24"/>
    </row>
    <row r="492">
      <c r="D492" s="24"/>
    </row>
    <row r="493">
      <c r="D493" s="24"/>
    </row>
    <row r="494">
      <c r="D494" s="24"/>
    </row>
    <row r="495">
      <c r="D495" s="24"/>
    </row>
    <row r="496">
      <c r="D496" s="24"/>
    </row>
    <row r="497">
      <c r="D497" s="24"/>
    </row>
    <row r="498">
      <c r="D498" s="24"/>
    </row>
    <row r="499">
      <c r="D499" s="24"/>
    </row>
    <row r="500">
      <c r="D500" s="24"/>
    </row>
    <row r="501">
      <c r="D501" s="24"/>
    </row>
    <row r="502">
      <c r="D502" s="24"/>
    </row>
    <row r="503">
      <c r="D503" s="24"/>
    </row>
    <row r="504">
      <c r="D504" s="24"/>
    </row>
    <row r="505">
      <c r="D505" s="24"/>
    </row>
    <row r="506">
      <c r="D506" s="24"/>
    </row>
    <row r="507">
      <c r="D507" s="24"/>
    </row>
    <row r="508">
      <c r="D508" s="24"/>
    </row>
    <row r="509">
      <c r="D509" s="24"/>
    </row>
    <row r="510">
      <c r="D510" s="24"/>
    </row>
    <row r="511">
      <c r="D511" s="24"/>
    </row>
    <row r="512">
      <c r="D512" s="24"/>
    </row>
    <row r="513">
      <c r="D513" s="24"/>
    </row>
    <row r="514">
      <c r="D514" s="24"/>
    </row>
    <row r="515">
      <c r="D515" s="24"/>
    </row>
    <row r="516">
      <c r="D516" s="24"/>
    </row>
    <row r="517">
      <c r="D517" s="24"/>
    </row>
    <row r="518">
      <c r="D518" s="24"/>
    </row>
    <row r="519">
      <c r="D519" s="24"/>
    </row>
    <row r="520">
      <c r="D520" s="24"/>
    </row>
    <row r="521">
      <c r="D521" s="24"/>
    </row>
    <row r="522">
      <c r="D522" s="24"/>
    </row>
    <row r="523">
      <c r="D523" s="24"/>
    </row>
    <row r="524">
      <c r="D524" s="24"/>
    </row>
    <row r="525">
      <c r="D525" s="24"/>
    </row>
    <row r="526">
      <c r="D526" s="24"/>
    </row>
    <row r="527">
      <c r="D527" s="24"/>
    </row>
    <row r="528">
      <c r="D528" s="24"/>
    </row>
    <row r="529">
      <c r="D529" s="24"/>
    </row>
    <row r="530">
      <c r="D530" s="24"/>
    </row>
    <row r="531">
      <c r="D531" s="24"/>
    </row>
    <row r="532">
      <c r="D532" s="24"/>
    </row>
    <row r="533">
      <c r="D533" s="24"/>
    </row>
    <row r="534">
      <c r="D534" s="24"/>
    </row>
    <row r="535">
      <c r="D535" s="24"/>
    </row>
    <row r="536">
      <c r="D536" s="24"/>
    </row>
    <row r="537">
      <c r="D537" s="24"/>
    </row>
    <row r="538">
      <c r="D538" s="24"/>
    </row>
    <row r="539">
      <c r="D539" s="24"/>
    </row>
    <row r="540">
      <c r="D540" s="24"/>
    </row>
    <row r="541">
      <c r="D541" s="24"/>
    </row>
    <row r="542">
      <c r="D542" s="24"/>
    </row>
    <row r="543">
      <c r="D543" s="24"/>
    </row>
    <row r="544">
      <c r="D544" s="24"/>
    </row>
    <row r="545">
      <c r="D545" s="24"/>
    </row>
    <row r="546">
      <c r="D546" s="24"/>
    </row>
    <row r="547">
      <c r="D547" s="24"/>
    </row>
    <row r="548">
      <c r="D548" s="24"/>
    </row>
    <row r="549">
      <c r="D549" s="24"/>
    </row>
    <row r="550">
      <c r="D550" s="24"/>
    </row>
    <row r="551">
      <c r="D551" s="24"/>
    </row>
    <row r="552">
      <c r="D552" s="24"/>
    </row>
    <row r="553">
      <c r="D553" s="24"/>
    </row>
    <row r="554">
      <c r="D554" s="24"/>
    </row>
    <row r="555">
      <c r="D555" s="24"/>
    </row>
    <row r="556">
      <c r="D556" s="24"/>
    </row>
    <row r="557">
      <c r="D557" s="24"/>
    </row>
    <row r="558">
      <c r="D558" s="24"/>
    </row>
    <row r="559">
      <c r="D559" s="24"/>
    </row>
    <row r="560">
      <c r="D560" s="24"/>
    </row>
    <row r="561">
      <c r="D561" s="24"/>
    </row>
    <row r="562">
      <c r="D562" s="24"/>
    </row>
    <row r="563">
      <c r="D563" s="24"/>
    </row>
    <row r="564">
      <c r="D564" s="24"/>
    </row>
    <row r="565">
      <c r="D565" s="24"/>
    </row>
    <row r="566">
      <c r="D566" s="24"/>
    </row>
    <row r="567">
      <c r="D567" s="24"/>
    </row>
    <row r="568">
      <c r="D568" s="24"/>
    </row>
    <row r="569">
      <c r="D569" s="24"/>
    </row>
    <row r="570">
      <c r="D570" s="24"/>
    </row>
    <row r="571">
      <c r="D571" s="24"/>
    </row>
    <row r="572">
      <c r="D572" s="24"/>
    </row>
    <row r="573">
      <c r="D573" s="24"/>
    </row>
    <row r="574">
      <c r="D574" s="24"/>
    </row>
    <row r="575">
      <c r="D575" s="24"/>
    </row>
    <row r="576">
      <c r="D576" s="24"/>
    </row>
    <row r="577">
      <c r="D577" s="24"/>
    </row>
    <row r="578">
      <c r="D578" s="24"/>
    </row>
    <row r="579">
      <c r="D579" s="24"/>
    </row>
    <row r="580">
      <c r="D580" s="24"/>
    </row>
    <row r="581">
      <c r="D581" s="24"/>
    </row>
    <row r="582">
      <c r="D582" s="24"/>
    </row>
    <row r="583">
      <c r="D583" s="24"/>
    </row>
    <row r="584">
      <c r="D584" s="24"/>
    </row>
    <row r="585">
      <c r="D585" s="24"/>
    </row>
    <row r="586">
      <c r="D586" s="24"/>
    </row>
    <row r="587">
      <c r="D587" s="24"/>
    </row>
    <row r="588">
      <c r="D588" s="24"/>
    </row>
    <row r="589">
      <c r="D589" s="24"/>
    </row>
    <row r="590">
      <c r="D590" s="24"/>
    </row>
    <row r="591">
      <c r="D591" s="24"/>
    </row>
    <row r="592">
      <c r="D592" s="24"/>
    </row>
    <row r="593">
      <c r="D593" s="24"/>
    </row>
    <row r="594">
      <c r="D594" s="24"/>
    </row>
    <row r="595">
      <c r="D595" s="24"/>
    </row>
    <row r="596">
      <c r="D596" s="24"/>
    </row>
    <row r="597">
      <c r="D597" s="24"/>
    </row>
    <row r="598">
      <c r="D598" s="24"/>
    </row>
    <row r="599">
      <c r="D599" s="24"/>
    </row>
    <row r="600">
      <c r="D600" s="24"/>
    </row>
    <row r="601">
      <c r="D601" s="24"/>
    </row>
    <row r="602">
      <c r="D602" s="24"/>
    </row>
    <row r="603">
      <c r="D603" s="24"/>
    </row>
    <row r="604">
      <c r="D604" s="24"/>
    </row>
    <row r="605">
      <c r="D605" s="24"/>
    </row>
    <row r="606">
      <c r="D606" s="24"/>
    </row>
    <row r="607">
      <c r="D607" s="24"/>
    </row>
    <row r="608">
      <c r="D608" s="24"/>
    </row>
    <row r="609">
      <c r="D609" s="24"/>
    </row>
    <row r="610">
      <c r="D610" s="24"/>
    </row>
    <row r="611">
      <c r="D611" s="24"/>
    </row>
    <row r="612">
      <c r="D612" s="24"/>
    </row>
    <row r="613">
      <c r="D613" s="24"/>
    </row>
    <row r="614">
      <c r="D614" s="24"/>
    </row>
    <row r="615">
      <c r="D615" s="24"/>
    </row>
    <row r="616">
      <c r="D616" s="24"/>
    </row>
    <row r="617">
      <c r="D617" s="24"/>
    </row>
    <row r="618">
      <c r="D618" s="24"/>
    </row>
    <row r="619">
      <c r="D619" s="24"/>
    </row>
    <row r="620">
      <c r="D620" s="24"/>
    </row>
    <row r="621">
      <c r="D621" s="24"/>
    </row>
    <row r="622">
      <c r="D622" s="24"/>
    </row>
    <row r="623">
      <c r="D623" s="24"/>
    </row>
    <row r="624">
      <c r="D624" s="24"/>
    </row>
    <row r="625">
      <c r="D625" s="24"/>
    </row>
    <row r="626">
      <c r="D626" s="24"/>
    </row>
    <row r="627">
      <c r="D627" s="24"/>
    </row>
    <row r="628">
      <c r="D628" s="24"/>
    </row>
    <row r="629">
      <c r="D629" s="24"/>
    </row>
    <row r="630">
      <c r="D630" s="24"/>
    </row>
    <row r="631">
      <c r="D631" s="24"/>
    </row>
    <row r="632">
      <c r="D632" s="24"/>
    </row>
    <row r="633">
      <c r="D633" s="24"/>
    </row>
    <row r="634">
      <c r="D634" s="24"/>
    </row>
    <row r="635">
      <c r="D635" s="24"/>
    </row>
    <row r="636">
      <c r="D636" s="24"/>
    </row>
    <row r="637">
      <c r="D637" s="24"/>
    </row>
    <row r="638">
      <c r="D638" s="24"/>
    </row>
    <row r="639">
      <c r="D639" s="24"/>
    </row>
    <row r="640">
      <c r="D640" s="24"/>
    </row>
    <row r="641">
      <c r="D641" s="24"/>
    </row>
    <row r="642">
      <c r="D642" s="24"/>
    </row>
    <row r="643">
      <c r="D643" s="24"/>
    </row>
    <row r="644">
      <c r="D644" s="24"/>
    </row>
    <row r="645">
      <c r="D645" s="24"/>
    </row>
    <row r="646">
      <c r="D646" s="24"/>
    </row>
    <row r="647">
      <c r="D647" s="24"/>
    </row>
    <row r="648">
      <c r="D648" s="24"/>
    </row>
    <row r="649">
      <c r="D649" s="24"/>
    </row>
    <row r="650">
      <c r="D650" s="24"/>
    </row>
    <row r="651">
      <c r="D651" s="24"/>
    </row>
    <row r="652">
      <c r="D652" s="24"/>
    </row>
    <row r="653">
      <c r="D653" s="24"/>
    </row>
    <row r="654">
      <c r="D654" s="24"/>
    </row>
    <row r="655">
      <c r="D655" s="24"/>
    </row>
    <row r="656">
      <c r="D656" s="24"/>
    </row>
    <row r="657">
      <c r="D657" s="24"/>
    </row>
    <row r="658">
      <c r="D658" s="24"/>
    </row>
    <row r="659">
      <c r="D659" s="24"/>
    </row>
    <row r="660">
      <c r="D660" s="24"/>
    </row>
    <row r="661">
      <c r="D661" s="24"/>
    </row>
    <row r="662">
      <c r="D662" s="24"/>
    </row>
    <row r="663">
      <c r="D663" s="24"/>
    </row>
    <row r="664">
      <c r="D664" s="24"/>
    </row>
    <row r="665">
      <c r="D665" s="24"/>
    </row>
    <row r="666">
      <c r="D666" s="24"/>
    </row>
    <row r="667">
      <c r="D667" s="24"/>
    </row>
    <row r="668">
      <c r="D668" s="24"/>
    </row>
    <row r="669">
      <c r="D669" s="24"/>
    </row>
    <row r="670">
      <c r="D670" s="24"/>
    </row>
    <row r="671">
      <c r="D671" s="24"/>
    </row>
    <row r="672">
      <c r="D672" s="24"/>
    </row>
    <row r="673">
      <c r="D673" s="24"/>
    </row>
    <row r="674">
      <c r="D674" s="24"/>
    </row>
    <row r="675">
      <c r="D675" s="24"/>
    </row>
    <row r="676">
      <c r="D676" s="24"/>
    </row>
    <row r="677">
      <c r="D677" s="24"/>
    </row>
    <row r="678">
      <c r="D678" s="24"/>
    </row>
    <row r="679">
      <c r="D679" s="24"/>
    </row>
    <row r="680">
      <c r="D680" s="24"/>
    </row>
    <row r="681">
      <c r="D681" s="24"/>
    </row>
    <row r="682">
      <c r="D682" s="24"/>
    </row>
    <row r="683">
      <c r="D683" s="24"/>
    </row>
    <row r="684">
      <c r="D684" s="24"/>
    </row>
    <row r="685">
      <c r="D685" s="24"/>
    </row>
    <row r="686">
      <c r="D686" s="24"/>
    </row>
    <row r="687">
      <c r="D687" s="24"/>
    </row>
    <row r="688">
      <c r="D688" s="24"/>
    </row>
    <row r="689">
      <c r="D689" s="24"/>
    </row>
    <row r="690">
      <c r="D690" s="24"/>
    </row>
    <row r="691">
      <c r="D691" s="24"/>
    </row>
    <row r="692">
      <c r="D692" s="24"/>
    </row>
    <row r="693">
      <c r="D693" s="24"/>
    </row>
    <row r="694">
      <c r="D694" s="24"/>
    </row>
    <row r="695">
      <c r="D695" s="24"/>
    </row>
    <row r="696">
      <c r="D696" s="24"/>
    </row>
    <row r="697">
      <c r="D697" s="24"/>
    </row>
    <row r="698">
      <c r="D698" s="24"/>
    </row>
    <row r="699">
      <c r="D699" s="24"/>
    </row>
    <row r="700">
      <c r="D700" s="24"/>
    </row>
    <row r="701">
      <c r="D701" s="24"/>
    </row>
    <row r="702">
      <c r="D702" s="24"/>
    </row>
    <row r="703">
      <c r="D703" s="24"/>
    </row>
    <row r="704">
      <c r="D704" s="24"/>
    </row>
    <row r="705">
      <c r="D705" s="24"/>
    </row>
    <row r="706">
      <c r="D706" s="24"/>
    </row>
    <row r="707">
      <c r="D707" s="24"/>
    </row>
    <row r="708">
      <c r="D708" s="24"/>
    </row>
    <row r="709">
      <c r="D709" s="24"/>
    </row>
    <row r="710">
      <c r="D710" s="24"/>
    </row>
    <row r="711">
      <c r="D711" s="24"/>
    </row>
    <row r="712">
      <c r="D712" s="24"/>
    </row>
    <row r="713">
      <c r="D713" s="24"/>
    </row>
    <row r="714">
      <c r="D714" s="24"/>
    </row>
    <row r="715">
      <c r="D715" s="24"/>
    </row>
    <row r="716">
      <c r="D716" s="24"/>
    </row>
    <row r="717">
      <c r="D717" s="24"/>
    </row>
    <row r="718">
      <c r="D718" s="24"/>
    </row>
    <row r="719">
      <c r="D719" s="24"/>
    </row>
    <row r="720">
      <c r="D720" s="24"/>
    </row>
    <row r="721">
      <c r="D721" s="24"/>
    </row>
    <row r="722">
      <c r="D722" s="24"/>
    </row>
    <row r="723">
      <c r="D723" s="24"/>
    </row>
    <row r="724">
      <c r="D724" s="24"/>
    </row>
    <row r="725">
      <c r="D725" s="24"/>
    </row>
    <row r="726">
      <c r="D726" s="24"/>
    </row>
    <row r="727">
      <c r="D727" s="24"/>
    </row>
    <row r="728">
      <c r="D728" s="24"/>
    </row>
    <row r="729">
      <c r="D729" s="24"/>
    </row>
    <row r="730">
      <c r="D730" s="24"/>
    </row>
    <row r="731">
      <c r="D731" s="24"/>
    </row>
    <row r="732">
      <c r="D732" s="24"/>
    </row>
    <row r="733">
      <c r="D733" s="24"/>
    </row>
    <row r="734">
      <c r="D734" s="24"/>
    </row>
    <row r="735">
      <c r="D735" s="24"/>
    </row>
    <row r="736">
      <c r="D736" s="24"/>
    </row>
    <row r="737">
      <c r="D737" s="24"/>
    </row>
    <row r="738">
      <c r="D738" s="24"/>
    </row>
    <row r="739">
      <c r="D739" s="24"/>
    </row>
    <row r="740">
      <c r="D740" s="24"/>
    </row>
    <row r="741">
      <c r="D741" s="24"/>
    </row>
    <row r="742">
      <c r="D742" s="24"/>
    </row>
    <row r="743">
      <c r="D743" s="24"/>
    </row>
    <row r="744">
      <c r="D744" s="24"/>
    </row>
    <row r="745">
      <c r="D745" s="24"/>
    </row>
    <row r="746">
      <c r="D746" s="24"/>
    </row>
    <row r="747">
      <c r="D747" s="24"/>
    </row>
    <row r="748">
      <c r="D748" s="24"/>
    </row>
    <row r="749">
      <c r="D749" s="24"/>
    </row>
    <row r="750">
      <c r="D750" s="24"/>
    </row>
    <row r="751">
      <c r="D751" s="24"/>
    </row>
    <row r="752">
      <c r="D752" s="24"/>
    </row>
    <row r="753">
      <c r="D753" s="24"/>
    </row>
    <row r="754">
      <c r="D754" s="24"/>
    </row>
    <row r="755">
      <c r="D755" s="24"/>
    </row>
    <row r="756">
      <c r="D756" s="24"/>
    </row>
    <row r="757">
      <c r="D757" s="24"/>
    </row>
    <row r="758">
      <c r="D758" s="24"/>
    </row>
    <row r="759">
      <c r="D759" s="24"/>
    </row>
    <row r="760">
      <c r="D760" s="24"/>
    </row>
    <row r="761">
      <c r="D761" s="24"/>
    </row>
    <row r="762">
      <c r="D762" s="24"/>
    </row>
    <row r="763">
      <c r="D763" s="24"/>
    </row>
    <row r="764">
      <c r="D764" s="24"/>
    </row>
    <row r="765">
      <c r="D765" s="24"/>
    </row>
    <row r="766">
      <c r="D766" s="24"/>
    </row>
    <row r="767">
      <c r="D767" s="24"/>
    </row>
    <row r="768">
      <c r="D768" s="24"/>
    </row>
    <row r="769">
      <c r="D769" s="24"/>
    </row>
    <row r="770">
      <c r="D770" s="24"/>
    </row>
    <row r="771">
      <c r="D771" s="24"/>
    </row>
    <row r="772">
      <c r="D772" s="24"/>
    </row>
    <row r="773">
      <c r="D773" s="24"/>
    </row>
    <row r="774">
      <c r="D774" s="24"/>
    </row>
    <row r="775">
      <c r="D775" s="24"/>
    </row>
    <row r="776">
      <c r="D776" s="24"/>
    </row>
    <row r="777">
      <c r="D777" s="24"/>
    </row>
    <row r="778">
      <c r="D778" s="24"/>
    </row>
    <row r="779">
      <c r="D779" s="24"/>
    </row>
    <row r="780">
      <c r="D780" s="24"/>
    </row>
    <row r="781">
      <c r="D781" s="24"/>
    </row>
    <row r="782">
      <c r="D782" s="24"/>
    </row>
    <row r="783">
      <c r="D783" s="24"/>
    </row>
    <row r="784">
      <c r="D784" s="24"/>
    </row>
    <row r="785">
      <c r="D785" s="24"/>
    </row>
    <row r="786">
      <c r="D786" s="24"/>
    </row>
    <row r="787">
      <c r="D787" s="24"/>
    </row>
    <row r="788">
      <c r="D788" s="24"/>
    </row>
    <row r="789">
      <c r="D789" s="24"/>
    </row>
    <row r="790">
      <c r="D790" s="24"/>
    </row>
    <row r="791">
      <c r="D791" s="24"/>
    </row>
    <row r="792">
      <c r="D792" s="24"/>
    </row>
    <row r="793">
      <c r="D793" s="24"/>
    </row>
    <row r="794">
      <c r="D794" s="24"/>
    </row>
    <row r="795">
      <c r="D795" s="24"/>
    </row>
    <row r="796">
      <c r="D796" s="24"/>
    </row>
    <row r="797">
      <c r="D797" s="24"/>
    </row>
    <row r="798">
      <c r="D798" s="24"/>
    </row>
    <row r="799">
      <c r="D799" s="24"/>
    </row>
    <row r="800">
      <c r="D800" s="24"/>
    </row>
    <row r="801">
      <c r="D801" s="24"/>
    </row>
    <row r="802">
      <c r="D802" s="24"/>
    </row>
    <row r="803">
      <c r="D803" s="24"/>
    </row>
    <row r="804">
      <c r="D804" s="24"/>
    </row>
    <row r="805">
      <c r="D805" s="24"/>
    </row>
    <row r="806">
      <c r="D806" s="24"/>
    </row>
    <row r="807">
      <c r="D807" s="24"/>
    </row>
    <row r="808">
      <c r="D808" s="24"/>
    </row>
    <row r="809">
      <c r="D809" s="24"/>
    </row>
    <row r="810">
      <c r="D810" s="24"/>
    </row>
    <row r="811">
      <c r="D811" s="24"/>
    </row>
    <row r="812">
      <c r="D812" s="24"/>
    </row>
    <row r="813">
      <c r="D813" s="24"/>
    </row>
    <row r="814">
      <c r="D814" s="24"/>
    </row>
    <row r="815">
      <c r="D815" s="24"/>
    </row>
    <row r="816">
      <c r="D816" s="24"/>
    </row>
    <row r="817">
      <c r="D817" s="24"/>
    </row>
    <row r="818">
      <c r="D818" s="24"/>
    </row>
    <row r="819">
      <c r="D819" s="24"/>
    </row>
    <row r="820">
      <c r="D820" s="24"/>
    </row>
    <row r="821">
      <c r="D821" s="24"/>
    </row>
    <row r="822">
      <c r="D822" s="24"/>
    </row>
    <row r="823">
      <c r="D823" s="24"/>
    </row>
    <row r="824">
      <c r="D824" s="24"/>
    </row>
    <row r="825">
      <c r="D825" s="24"/>
    </row>
    <row r="826">
      <c r="D826" s="24"/>
    </row>
    <row r="827">
      <c r="D827" s="24"/>
    </row>
    <row r="828">
      <c r="D828" s="24"/>
    </row>
    <row r="829">
      <c r="D829" s="24"/>
    </row>
    <row r="830">
      <c r="D830" s="24"/>
    </row>
    <row r="831">
      <c r="D831" s="24"/>
    </row>
    <row r="832">
      <c r="D832" s="24"/>
    </row>
    <row r="833">
      <c r="D833" s="24"/>
    </row>
    <row r="834">
      <c r="D834" s="24"/>
    </row>
    <row r="835">
      <c r="D835" s="24"/>
    </row>
    <row r="836">
      <c r="D836" s="24"/>
    </row>
    <row r="837">
      <c r="D837" s="24"/>
    </row>
    <row r="838">
      <c r="D838" s="24"/>
    </row>
    <row r="839">
      <c r="D839" s="24"/>
    </row>
    <row r="840">
      <c r="D840" s="24"/>
    </row>
    <row r="841">
      <c r="D841" s="24"/>
    </row>
    <row r="842">
      <c r="D842" s="24"/>
    </row>
    <row r="843">
      <c r="D843" s="24"/>
    </row>
    <row r="844">
      <c r="D844" s="24"/>
    </row>
    <row r="845">
      <c r="D845" s="24"/>
    </row>
    <row r="846">
      <c r="D846" s="24"/>
    </row>
    <row r="847">
      <c r="D847" s="24"/>
    </row>
    <row r="848">
      <c r="D848" s="24"/>
    </row>
    <row r="849">
      <c r="D849" s="24"/>
    </row>
    <row r="850">
      <c r="D850" s="24"/>
    </row>
    <row r="851">
      <c r="D851" s="24"/>
    </row>
    <row r="852">
      <c r="D852" s="24"/>
    </row>
    <row r="853">
      <c r="D853" s="24"/>
    </row>
    <row r="854">
      <c r="D854" s="24"/>
    </row>
    <row r="855">
      <c r="D855" s="24"/>
    </row>
    <row r="856">
      <c r="D856" s="24"/>
    </row>
    <row r="857">
      <c r="D857" s="24"/>
    </row>
    <row r="858">
      <c r="D858" s="24"/>
    </row>
    <row r="859">
      <c r="D859" s="24"/>
    </row>
    <row r="860">
      <c r="D860" s="24"/>
    </row>
    <row r="861">
      <c r="D861" s="24"/>
    </row>
    <row r="862">
      <c r="D862" s="24"/>
    </row>
    <row r="863">
      <c r="D863" s="24"/>
    </row>
    <row r="864">
      <c r="D864" s="24"/>
    </row>
    <row r="865">
      <c r="D865" s="24"/>
    </row>
    <row r="866">
      <c r="D866" s="24"/>
    </row>
    <row r="867">
      <c r="D867" s="24"/>
    </row>
    <row r="868">
      <c r="D868" s="24"/>
    </row>
    <row r="869">
      <c r="D869" s="24"/>
    </row>
    <row r="870">
      <c r="D870" s="24"/>
    </row>
    <row r="871">
      <c r="D871" s="24"/>
    </row>
    <row r="872">
      <c r="D872" s="24"/>
    </row>
    <row r="873">
      <c r="D873" s="24"/>
    </row>
    <row r="874">
      <c r="D874" s="24"/>
    </row>
    <row r="875">
      <c r="D875" s="24"/>
    </row>
    <row r="876">
      <c r="D876" s="24"/>
    </row>
    <row r="877">
      <c r="D877" s="24"/>
    </row>
    <row r="878">
      <c r="D878" s="24"/>
    </row>
    <row r="879">
      <c r="D879" s="24"/>
    </row>
    <row r="880">
      <c r="D880" s="24"/>
    </row>
    <row r="881">
      <c r="D881" s="24"/>
    </row>
    <row r="882">
      <c r="D882" s="24"/>
    </row>
    <row r="883">
      <c r="D883" s="24"/>
    </row>
    <row r="884">
      <c r="D884" s="24"/>
    </row>
    <row r="885">
      <c r="D885" s="24"/>
    </row>
    <row r="886">
      <c r="D886" s="24"/>
    </row>
    <row r="887">
      <c r="D887" s="24"/>
    </row>
    <row r="888">
      <c r="D888" s="24"/>
    </row>
    <row r="889">
      <c r="D889" s="24"/>
    </row>
    <row r="890">
      <c r="D890" s="24"/>
    </row>
    <row r="891">
      <c r="D891" s="24"/>
    </row>
    <row r="892">
      <c r="D892" s="24"/>
    </row>
    <row r="893">
      <c r="D893" s="24"/>
    </row>
    <row r="894">
      <c r="D894" s="24"/>
    </row>
    <row r="895">
      <c r="D895" s="24"/>
    </row>
    <row r="896">
      <c r="D896" s="24"/>
    </row>
    <row r="897">
      <c r="D897" s="24"/>
    </row>
    <row r="898">
      <c r="D898" s="24"/>
    </row>
    <row r="899">
      <c r="D899" s="24"/>
    </row>
    <row r="900">
      <c r="D900" s="24"/>
    </row>
    <row r="901">
      <c r="D901" s="24"/>
    </row>
    <row r="902">
      <c r="D902" s="24"/>
    </row>
    <row r="903">
      <c r="D903" s="24"/>
    </row>
    <row r="904">
      <c r="D904" s="24"/>
    </row>
    <row r="905">
      <c r="D905" s="24"/>
    </row>
    <row r="906">
      <c r="D906" s="24"/>
    </row>
    <row r="907">
      <c r="D907" s="24"/>
    </row>
    <row r="908">
      <c r="D908" s="24"/>
    </row>
    <row r="909">
      <c r="D909" s="24"/>
    </row>
    <row r="910">
      <c r="D910" s="24"/>
    </row>
    <row r="911">
      <c r="D911" s="24"/>
    </row>
    <row r="912">
      <c r="D912" s="24"/>
    </row>
    <row r="913">
      <c r="D913" s="24"/>
    </row>
    <row r="914">
      <c r="D914" s="24"/>
    </row>
    <row r="915">
      <c r="D915" s="24"/>
    </row>
    <row r="916">
      <c r="D916" s="24"/>
    </row>
    <row r="917">
      <c r="D917" s="24"/>
    </row>
    <row r="918">
      <c r="D918" s="24"/>
    </row>
    <row r="919">
      <c r="D919" s="24"/>
    </row>
    <row r="920">
      <c r="D920" s="24"/>
    </row>
    <row r="921">
      <c r="D921" s="24"/>
    </row>
    <row r="922">
      <c r="D922" s="24"/>
    </row>
    <row r="923">
      <c r="D923" s="24"/>
    </row>
    <row r="924">
      <c r="D924" s="24"/>
    </row>
    <row r="925">
      <c r="D925" s="24"/>
    </row>
    <row r="926">
      <c r="D926" s="24"/>
    </row>
    <row r="927">
      <c r="D927" s="24"/>
    </row>
    <row r="928">
      <c r="D928" s="24"/>
    </row>
    <row r="929">
      <c r="D929" s="24"/>
    </row>
    <row r="930">
      <c r="D930" s="24"/>
    </row>
    <row r="931">
      <c r="D931" s="24"/>
    </row>
    <row r="932">
      <c r="D932" s="24"/>
    </row>
    <row r="933">
      <c r="D933" s="24"/>
    </row>
    <row r="934">
      <c r="D934" s="24"/>
    </row>
    <row r="935">
      <c r="D935" s="24"/>
    </row>
    <row r="936">
      <c r="D936" s="24"/>
    </row>
    <row r="937">
      <c r="D937" s="24"/>
    </row>
    <row r="938">
      <c r="D938" s="24"/>
    </row>
    <row r="939">
      <c r="D939" s="24"/>
    </row>
    <row r="940">
      <c r="D940" s="24"/>
    </row>
    <row r="941">
      <c r="D941" s="24"/>
    </row>
    <row r="942">
      <c r="D942" s="24"/>
    </row>
    <row r="943">
      <c r="D943" s="24"/>
    </row>
    <row r="944">
      <c r="D944" s="24"/>
    </row>
    <row r="945">
      <c r="D945" s="24"/>
    </row>
    <row r="946">
      <c r="D946" s="24"/>
    </row>
    <row r="947">
      <c r="D947" s="24"/>
    </row>
    <row r="948">
      <c r="D948" s="24"/>
    </row>
    <row r="949">
      <c r="D949" s="24"/>
    </row>
    <row r="950">
      <c r="D950" s="24"/>
    </row>
    <row r="951">
      <c r="D951" s="24"/>
    </row>
    <row r="952">
      <c r="D952" s="24"/>
    </row>
    <row r="953">
      <c r="D953" s="24"/>
    </row>
    <row r="954">
      <c r="D954" s="24"/>
    </row>
    <row r="955">
      <c r="D955" s="24"/>
    </row>
    <row r="956">
      <c r="D956" s="24"/>
    </row>
    <row r="957">
      <c r="D957" s="24"/>
    </row>
    <row r="958">
      <c r="D958" s="24"/>
    </row>
    <row r="959">
      <c r="D959" s="24"/>
    </row>
    <row r="960">
      <c r="D960" s="24"/>
    </row>
    <row r="961">
      <c r="D961" s="24"/>
    </row>
    <row r="962">
      <c r="D962" s="24"/>
    </row>
    <row r="963">
      <c r="D963" s="24"/>
    </row>
    <row r="964">
      <c r="D964" s="24"/>
    </row>
    <row r="965">
      <c r="D965" s="24"/>
    </row>
    <row r="966">
      <c r="D966" s="24"/>
    </row>
    <row r="967">
      <c r="D967" s="24"/>
    </row>
    <row r="968">
      <c r="D968" s="24"/>
    </row>
    <row r="969">
      <c r="D969" s="24"/>
    </row>
    <row r="970">
      <c r="D970" s="24"/>
    </row>
    <row r="971">
      <c r="D971" s="24"/>
    </row>
    <row r="972">
      <c r="D972" s="24"/>
    </row>
    <row r="973">
      <c r="D973" s="24"/>
    </row>
    <row r="974">
      <c r="D974" s="24"/>
    </row>
    <row r="975">
      <c r="D975" s="24"/>
    </row>
    <row r="976">
      <c r="D976" s="24"/>
    </row>
    <row r="977">
      <c r="D977" s="24"/>
    </row>
    <row r="978">
      <c r="D978" s="24"/>
    </row>
    <row r="979">
      <c r="D979" s="24"/>
    </row>
    <row r="980">
      <c r="D980" s="24"/>
    </row>
    <row r="981">
      <c r="D981" s="24"/>
    </row>
    <row r="982">
      <c r="D982" s="24"/>
    </row>
    <row r="983">
      <c r="D983" s="24"/>
    </row>
    <row r="984">
      <c r="D984" s="24"/>
    </row>
    <row r="985">
      <c r="D985" s="24"/>
    </row>
    <row r="986">
      <c r="D986" s="24"/>
    </row>
    <row r="987">
      <c r="D987" s="24"/>
    </row>
    <row r="988">
      <c r="D988" s="24"/>
    </row>
    <row r="989">
      <c r="D989" s="24"/>
    </row>
    <row r="990">
      <c r="D990" s="24"/>
    </row>
    <row r="991">
      <c r="D991" s="24"/>
    </row>
    <row r="992">
      <c r="D992" s="24"/>
    </row>
    <row r="993">
      <c r="D993" s="24"/>
    </row>
    <row r="994">
      <c r="D994" s="24"/>
    </row>
    <row r="995">
      <c r="D995" s="24"/>
    </row>
    <row r="996">
      <c r="D996" s="24"/>
    </row>
    <row r="997">
      <c r="D997" s="24"/>
    </row>
    <row r="998">
      <c r="D998" s="24"/>
    </row>
    <row r="999">
      <c r="D999" s="24"/>
    </row>
    <row r="1000">
      <c r="D1000" s="24"/>
    </row>
  </sheetData>
  <hyperlinks>
    <hyperlink r:id="rId1" ref="K26"/>
    <hyperlink r:id="rId2" ref="B37"/>
    <hyperlink r:id="rId3" ref="B38"/>
    <hyperlink r:id="rId4" ref="B39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4" max="4" width="31.29"/>
    <col customWidth="1" min="5" max="5" width="19.14"/>
    <col customWidth="1" min="6" max="6" width="51.29"/>
    <col customWidth="1" min="7" max="7" width="31.14"/>
    <col customWidth="1" min="8" max="8" width="16.86"/>
  </cols>
  <sheetData>
    <row r="1">
      <c r="A1" s="31" t="s">
        <v>1</v>
      </c>
      <c r="B1" s="31" t="s">
        <v>224</v>
      </c>
      <c r="C1" s="31" t="s">
        <v>225</v>
      </c>
      <c r="D1" s="31" t="s">
        <v>226</v>
      </c>
      <c r="E1" s="31" t="s">
        <v>227</v>
      </c>
      <c r="F1" s="31" t="s">
        <v>4</v>
      </c>
      <c r="G1" s="31" t="s">
        <v>228</v>
      </c>
      <c r="H1" s="2" t="s">
        <v>192</v>
      </c>
      <c r="I1" s="2" t="s">
        <v>193</v>
      </c>
    </row>
    <row r="2">
      <c r="A2" s="1" t="s">
        <v>21</v>
      </c>
      <c r="B2" s="2">
        <v>42.7966782</v>
      </c>
      <c r="C2" s="2">
        <v>-1.6371201</v>
      </c>
      <c r="D2" s="2" t="s">
        <v>28</v>
      </c>
      <c r="E2" s="2" t="s">
        <v>10</v>
      </c>
      <c r="F2" s="1">
        <v>0.0</v>
      </c>
      <c r="G2" s="2" t="s">
        <v>229</v>
      </c>
      <c r="H2" s="33">
        <f>30*12</f>
        <v>360</v>
      </c>
      <c r="I2" s="2">
        <v>30.0</v>
      </c>
    </row>
    <row r="3">
      <c r="A3" s="1" t="s">
        <v>27</v>
      </c>
      <c r="B3" s="2">
        <v>40.3404893</v>
      </c>
      <c r="C3" s="2">
        <v>-3.7606014</v>
      </c>
      <c r="D3" s="2" t="s">
        <v>38</v>
      </c>
      <c r="E3" s="2" t="s">
        <v>26</v>
      </c>
      <c r="F3" s="35" t="s">
        <v>230</v>
      </c>
      <c r="G3" s="2" t="s">
        <v>110</v>
      </c>
    </row>
    <row r="4">
      <c r="A4" s="14" t="s">
        <v>34</v>
      </c>
      <c r="B4" s="2">
        <v>42.8370724</v>
      </c>
      <c r="C4" s="2">
        <v>-2.6882432</v>
      </c>
      <c r="D4" s="2" t="s">
        <v>52</v>
      </c>
      <c r="E4" s="2" t="s">
        <v>33</v>
      </c>
      <c r="F4" s="2" t="s">
        <v>231</v>
      </c>
      <c r="G4" s="19" t="s">
        <v>232</v>
      </c>
      <c r="H4" s="33">
        <f>12*12+6</f>
        <v>150</v>
      </c>
      <c r="I4" s="2">
        <v>12.5</v>
      </c>
    </row>
    <row r="5">
      <c r="A5" s="1" t="s">
        <v>41</v>
      </c>
      <c r="B5" s="2">
        <v>40.3257267</v>
      </c>
      <c r="C5" s="2">
        <v>-3.7149399</v>
      </c>
      <c r="D5" s="2" t="s">
        <v>86</v>
      </c>
      <c r="E5" s="2" t="s">
        <v>39</v>
      </c>
      <c r="F5" s="1">
        <v>0.0</v>
      </c>
      <c r="G5" s="19" t="s">
        <v>235</v>
      </c>
      <c r="H5" s="2">
        <f>12*8</f>
        <v>96</v>
      </c>
      <c r="I5" s="2">
        <v>8.0</v>
      </c>
    </row>
    <row r="6">
      <c r="A6" s="14" t="s">
        <v>48</v>
      </c>
      <c r="B6" s="2">
        <v>37.1529234</v>
      </c>
      <c r="C6" s="2">
        <v>-3.5957453</v>
      </c>
      <c r="D6" s="2" t="s">
        <v>100</v>
      </c>
      <c r="E6" s="2" t="s">
        <v>47</v>
      </c>
      <c r="F6" s="2">
        <v>0.0</v>
      </c>
      <c r="G6" s="19" t="s">
        <v>236</v>
      </c>
      <c r="H6" s="2">
        <v>12.0</v>
      </c>
      <c r="I6" s="2">
        <v>1.0</v>
      </c>
    </row>
    <row r="7">
      <c r="A7" s="1" t="s">
        <v>56</v>
      </c>
      <c r="B7" s="2">
        <v>41.6445972</v>
      </c>
      <c r="C7" s="2">
        <v>-4.7612219</v>
      </c>
      <c r="D7" s="2" t="s">
        <v>109</v>
      </c>
      <c r="E7" s="2" t="s">
        <v>55</v>
      </c>
      <c r="F7" s="35" t="s">
        <v>237</v>
      </c>
      <c r="G7" s="19" t="s">
        <v>238</v>
      </c>
      <c r="H7" s="33">
        <f>12*40</f>
        <v>480</v>
      </c>
      <c r="I7" s="2">
        <v>40.0</v>
      </c>
    </row>
    <row r="8">
      <c r="A8" s="1" t="s">
        <v>62</v>
      </c>
      <c r="B8" s="2">
        <v>42.2118719</v>
      </c>
      <c r="C8" s="2">
        <v>-8.7397514</v>
      </c>
      <c r="D8" s="2" t="s">
        <v>126</v>
      </c>
      <c r="E8" s="2" t="s">
        <v>61</v>
      </c>
      <c r="F8" s="37" t="s">
        <v>239</v>
      </c>
      <c r="G8" s="21"/>
    </row>
    <row r="9">
      <c r="A9" s="1" t="s">
        <v>65</v>
      </c>
      <c r="B9" s="2">
        <v>39.589952</v>
      </c>
      <c r="C9" s="2">
        <v>2.63005</v>
      </c>
      <c r="D9" s="2" t="s">
        <v>137</v>
      </c>
      <c r="E9" s="2" t="s">
        <v>64</v>
      </c>
      <c r="F9" s="39" t="s">
        <v>240</v>
      </c>
      <c r="G9" s="19" t="s">
        <v>241</v>
      </c>
      <c r="H9" s="33">
        <f t="shared" ref="H9:H10" si="1">12*40</f>
        <v>480</v>
      </c>
      <c r="I9" s="2">
        <v>40.0</v>
      </c>
    </row>
    <row r="10">
      <c r="A10" s="1" t="s">
        <v>69</v>
      </c>
      <c r="B10" s="2">
        <v>43.3013934</v>
      </c>
      <c r="C10" s="2">
        <v>-1.973682</v>
      </c>
      <c r="D10" s="2" t="s">
        <v>148</v>
      </c>
      <c r="E10" s="2" t="s">
        <v>68</v>
      </c>
      <c r="F10" s="39" t="s">
        <v>243</v>
      </c>
      <c r="G10" s="19" t="s">
        <v>244</v>
      </c>
      <c r="H10" s="33">
        <f t="shared" si="1"/>
        <v>480</v>
      </c>
      <c r="I10" s="2">
        <v>40.0</v>
      </c>
    </row>
    <row r="11">
      <c r="A11" s="1" t="s">
        <v>76</v>
      </c>
      <c r="B11" s="2">
        <v>43.1817756</v>
      </c>
      <c r="C11" s="2">
        <v>-2.4759683</v>
      </c>
      <c r="D11" s="2" t="s">
        <v>153</v>
      </c>
      <c r="E11" s="2" t="s">
        <v>74</v>
      </c>
      <c r="F11" s="39">
        <v>0.0</v>
      </c>
      <c r="G11" s="19" t="s">
        <v>245</v>
      </c>
      <c r="H11" s="33">
        <f>12*30</f>
        <v>360</v>
      </c>
      <c r="I11" s="2">
        <v>30.0</v>
      </c>
    </row>
    <row r="12">
      <c r="A12" s="1" t="s">
        <v>79</v>
      </c>
      <c r="B12" s="2">
        <v>39.9433869</v>
      </c>
      <c r="C12" s="2">
        <v>-0.1039388</v>
      </c>
      <c r="D12" s="2" t="s">
        <v>168</v>
      </c>
      <c r="E12" s="2" t="s">
        <v>78</v>
      </c>
      <c r="F12" s="35">
        <v>0.0</v>
      </c>
      <c r="G12" s="19" t="s">
        <v>247</v>
      </c>
      <c r="H12" s="33">
        <f>12*24</f>
        <v>288</v>
      </c>
      <c r="I12" s="2">
        <v>24.0</v>
      </c>
    </row>
    <row r="13">
      <c r="A13" s="1" t="s">
        <v>84</v>
      </c>
      <c r="B13" s="2">
        <v>40.3388852</v>
      </c>
      <c r="C13" s="2">
        <v>-3.8405156</v>
      </c>
      <c r="D13" s="2" t="s">
        <v>171</v>
      </c>
      <c r="E13" s="2" t="s">
        <v>83</v>
      </c>
      <c r="F13" s="35">
        <v>0.0</v>
      </c>
      <c r="G13" s="19" t="s">
        <v>248</v>
      </c>
      <c r="H13" s="33">
        <f>12*50</f>
        <v>600</v>
      </c>
      <c r="I13" s="2">
        <v>50.0</v>
      </c>
    </row>
    <row r="14">
      <c r="A14" s="1" t="s">
        <v>90</v>
      </c>
      <c r="B14" s="2">
        <v>38.9809171</v>
      </c>
      <c r="C14" s="2">
        <v>-1.8524729</v>
      </c>
      <c r="D14" s="2" t="s">
        <v>176</v>
      </c>
      <c r="E14" s="2" t="s">
        <v>89</v>
      </c>
      <c r="F14" s="35">
        <v>0.0</v>
      </c>
      <c r="G14" s="19" t="s">
        <v>250</v>
      </c>
      <c r="H14" s="33">
        <f>12*7</f>
        <v>84</v>
      </c>
      <c r="I14" s="2">
        <v>7.0</v>
      </c>
    </row>
    <row r="15">
      <c r="A15" s="1" t="s">
        <v>93</v>
      </c>
      <c r="B15" s="2">
        <v>36.502601</v>
      </c>
      <c r="C15" s="2">
        <v>-6.2729285</v>
      </c>
      <c r="D15" s="2" t="s">
        <v>187</v>
      </c>
      <c r="E15" s="2" t="s">
        <v>92</v>
      </c>
      <c r="F15" s="35" t="s">
        <v>251</v>
      </c>
      <c r="G15" s="19" t="s">
        <v>252</v>
      </c>
      <c r="H15" s="33">
        <f>12*19</f>
        <v>228</v>
      </c>
      <c r="I15" s="2">
        <v>19.0</v>
      </c>
    </row>
    <row r="16">
      <c r="A16" s="1" t="s">
        <v>96</v>
      </c>
      <c r="B16" s="2">
        <v>43.0032138</v>
      </c>
      <c r="C16" s="2">
        <v>-7.5709382</v>
      </c>
      <c r="D16" s="2" t="s">
        <v>194</v>
      </c>
      <c r="E16" s="2" t="s">
        <v>95</v>
      </c>
      <c r="F16" s="35">
        <v>0.0</v>
      </c>
      <c r="G16" s="19" t="s">
        <v>253</v>
      </c>
      <c r="H16" s="33">
        <f>12*10</f>
        <v>120</v>
      </c>
      <c r="I16" s="2">
        <v>10.0</v>
      </c>
    </row>
    <row r="17">
      <c r="A17" s="1" t="s">
        <v>99</v>
      </c>
      <c r="B17" s="2">
        <v>41.7545895</v>
      </c>
      <c r="C17" s="2">
        <v>-2.4679297</v>
      </c>
      <c r="D17" s="2" t="s">
        <v>195</v>
      </c>
      <c r="E17" s="2" t="s">
        <v>98</v>
      </c>
      <c r="F17" s="35" t="s">
        <v>254</v>
      </c>
      <c r="G17" s="19" t="s">
        <v>255</v>
      </c>
      <c r="H17" s="33">
        <f>12*40</f>
        <v>480</v>
      </c>
      <c r="I17" s="2">
        <v>40.0</v>
      </c>
    </row>
    <row r="18">
      <c r="A18" s="1" t="s">
        <v>104</v>
      </c>
      <c r="B18" s="2">
        <v>28.4632991</v>
      </c>
      <c r="C18" s="2">
        <v>-16.2605336</v>
      </c>
      <c r="D18" s="2" t="s">
        <v>199</v>
      </c>
      <c r="E18" s="2" t="s">
        <v>102</v>
      </c>
      <c r="F18" s="35">
        <v>0.0</v>
      </c>
      <c r="G18" s="19" t="s">
        <v>110</v>
      </c>
    </row>
    <row r="19">
      <c r="A19" s="1" t="s">
        <v>108</v>
      </c>
      <c r="B19" s="2">
        <v>38.6846397</v>
      </c>
      <c r="C19" s="2">
        <v>-6.4143012</v>
      </c>
      <c r="D19" s="2" t="s">
        <v>206</v>
      </c>
      <c r="E19" s="2" t="s">
        <v>107</v>
      </c>
      <c r="F19" s="35" t="s">
        <v>256</v>
      </c>
      <c r="G19" s="19" t="s">
        <v>257</v>
      </c>
      <c r="H19" s="33">
        <f>12*4</f>
        <v>48</v>
      </c>
      <c r="I19" s="2">
        <v>4.0</v>
      </c>
    </row>
    <row r="20">
      <c r="A20" s="1" t="s">
        <v>115</v>
      </c>
      <c r="B20" s="2">
        <v>40.2910679</v>
      </c>
      <c r="C20" s="2">
        <v>-3.8267592</v>
      </c>
      <c r="D20" s="2" t="s">
        <v>209</v>
      </c>
      <c r="E20" s="2" t="s">
        <v>114</v>
      </c>
      <c r="F20" s="35" t="s">
        <v>258</v>
      </c>
      <c r="G20" s="19" t="s">
        <v>259</v>
      </c>
      <c r="H20" s="33">
        <f>12*35</f>
        <v>420</v>
      </c>
      <c r="I20" s="2">
        <v>35.0</v>
      </c>
    </row>
    <row r="21">
      <c r="A21" s="1" t="s">
        <v>118</v>
      </c>
      <c r="B21" s="2">
        <v>41.9612101</v>
      </c>
      <c r="C21" s="2">
        <v>2.8283951</v>
      </c>
      <c r="D21" s="2" t="s">
        <v>212</v>
      </c>
      <c r="E21" s="2" t="s">
        <v>117</v>
      </c>
      <c r="F21" s="35" t="s">
        <v>260</v>
      </c>
      <c r="G21" s="19" t="s">
        <v>261</v>
      </c>
      <c r="H21" s="33">
        <f>12*50</f>
        <v>600</v>
      </c>
      <c r="I21" s="2">
        <v>50.0</v>
      </c>
    </row>
    <row r="22">
      <c r="A22" s="1" t="s">
        <v>122</v>
      </c>
      <c r="B22" s="2">
        <v>36.7335796</v>
      </c>
      <c r="C22" s="2">
        <v>-4.4266511</v>
      </c>
      <c r="D22" s="2" t="s">
        <v>262</v>
      </c>
      <c r="E22" s="2" t="s">
        <v>121</v>
      </c>
      <c r="F22" s="35" t="s">
        <v>263</v>
      </c>
      <c r="G22" s="19" t="s">
        <v>264</v>
      </c>
      <c r="H22" s="33">
        <f t="shared" ref="H22:H23" si="2">12*25</f>
        <v>300</v>
      </c>
      <c r="I22" s="2">
        <v>25.0</v>
      </c>
    </row>
    <row r="23">
      <c r="A23" s="1" t="s">
        <v>125</v>
      </c>
      <c r="B23" s="2">
        <v>42.680523</v>
      </c>
      <c r="C23" s="2">
        <v>-2.9361936</v>
      </c>
      <c r="D23" s="2" t="s">
        <v>219</v>
      </c>
      <c r="E23" s="2" t="s">
        <v>124</v>
      </c>
      <c r="F23" s="35">
        <v>0.0</v>
      </c>
      <c r="G23" s="19" t="s">
        <v>265</v>
      </c>
      <c r="H23" s="33">
        <f t="shared" si="2"/>
        <v>300</v>
      </c>
      <c r="I23" s="2">
        <v>25.0</v>
      </c>
    </row>
    <row r="24">
      <c r="A24" s="1" t="s">
        <v>131</v>
      </c>
      <c r="B24" s="2">
        <v>42.5575608</v>
      </c>
      <c r="C24" s="2">
        <v>-6.6000203</v>
      </c>
      <c r="D24" s="2" t="s">
        <v>220</v>
      </c>
      <c r="E24" s="2" t="s">
        <v>130</v>
      </c>
      <c r="F24" s="35">
        <v>0.0</v>
      </c>
      <c r="G24" s="19" t="s">
        <v>266</v>
      </c>
      <c r="H24" s="33">
        <f>12*35</f>
        <v>420</v>
      </c>
      <c r="I24" s="2">
        <v>35.0</v>
      </c>
    </row>
    <row r="25">
      <c r="A25" s="1" t="s">
        <v>134</v>
      </c>
      <c r="B25" s="2">
        <v>41.6364704</v>
      </c>
      <c r="C25" s="2">
        <v>-0.9016464</v>
      </c>
      <c r="D25" s="2" t="s">
        <v>221</v>
      </c>
      <c r="E25" s="2" t="s">
        <v>133</v>
      </c>
      <c r="F25" s="35">
        <v>0.0</v>
      </c>
      <c r="G25" s="19" t="s">
        <v>267</v>
      </c>
      <c r="H25" s="33">
        <f>12*10</f>
        <v>120</v>
      </c>
      <c r="I25" s="2">
        <v>10.0</v>
      </c>
    </row>
    <row r="26">
      <c r="A26" s="1" t="s">
        <v>139</v>
      </c>
      <c r="B26" s="2">
        <v>43.4762857</v>
      </c>
      <c r="C26" s="2">
        <v>-3.7932738</v>
      </c>
      <c r="D26" s="2" t="s">
        <v>223</v>
      </c>
      <c r="E26" s="2" t="s">
        <v>138</v>
      </c>
      <c r="F26" s="35">
        <v>0.0</v>
      </c>
      <c r="G26" s="19" t="s">
        <v>268</v>
      </c>
    </row>
    <row r="27">
      <c r="A27" s="1" t="s">
        <v>143</v>
      </c>
      <c r="B27" s="2">
        <v>40.3925713</v>
      </c>
      <c r="C27" s="2">
        <v>-3.6587334</v>
      </c>
      <c r="D27" s="2" t="s">
        <v>197</v>
      </c>
      <c r="E27" s="2" t="s">
        <v>142</v>
      </c>
      <c r="F27" s="35" t="s">
        <v>269</v>
      </c>
      <c r="G27" s="19" t="s">
        <v>270</v>
      </c>
      <c r="H27" s="33">
        <f>12*20</f>
        <v>240</v>
      </c>
      <c r="I27" s="2">
        <v>20.0</v>
      </c>
    </row>
    <row r="28">
      <c r="A28" s="14" t="s">
        <v>146</v>
      </c>
      <c r="B28" s="2">
        <v>43.3687184</v>
      </c>
      <c r="C28" s="2">
        <v>-8.4174835</v>
      </c>
      <c r="D28" s="2" t="s">
        <v>233</v>
      </c>
      <c r="E28" s="2" t="s">
        <v>145</v>
      </c>
      <c r="F28" s="35" t="s">
        <v>271</v>
      </c>
      <c r="G28" s="2" t="s">
        <v>272</v>
      </c>
      <c r="H28" s="33">
        <f>12*25</f>
        <v>300</v>
      </c>
      <c r="I28" s="2">
        <v>25.0</v>
      </c>
    </row>
    <row r="29">
      <c r="A29" s="1" t="s">
        <v>151</v>
      </c>
      <c r="B29" s="2">
        <v>43.360742</v>
      </c>
      <c r="C29" s="2">
        <v>-5.870283</v>
      </c>
      <c r="D29" s="2" t="s">
        <v>207</v>
      </c>
      <c r="E29" s="2" t="s">
        <v>150</v>
      </c>
      <c r="F29" s="35" t="s">
        <v>271</v>
      </c>
      <c r="G29" s="2" t="s">
        <v>273</v>
      </c>
      <c r="H29" s="33">
        <f>12*20</f>
        <v>240</v>
      </c>
      <c r="I29" s="2">
        <v>20.0</v>
      </c>
    </row>
    <row r="30">
      <c r="A30" s="1" t="s">
        <v>155</v>
      </c>
      <c r="B30" s="2">
        <v>43.5362615</v>
      </c>
      <c r="C30" s="2">
        <v>-5.6376876</v>
      </c>
      <c r="D30" s="2" t="s">
        <v>242</v>
      </c>
      <c r="E30" s="2" t="s">
        <v>154</v>
      </c>
      <c r="F30" s="35">
        <v>0.0</v>
      </c>
      <c r="G30" s="2" t="s">
        <v>274</v>
      </c>
      <c r="H30" s="33">
        <f>12*30</f>
        <v>360</v>
      </c>
      <c r="I30" s="2">
        <v>30.0</v>
      </c>
    </row>
    <row r="31">
      <c r="A31" s="1" t="s">
        <v>159</v>
      </c>
      <c r="B31" s="2">
        <v>36.8400273</v>
      </c>
      <c r="C31" s="2">
        <v>-2.4354156</v>
      </c>
      <c r="D31" s="2" t="s">
        <v>246</v>
      </c>
      <c r="E31" s="2" t="s">
        <v>158</v>
      </c>
      <c r="F31" s="35">
        <v>0.0</v>
      </c>
      <c r="G31" s="2" t="s">
        <v>275</v>
      </c>
      <c r="H31" s="33">
        <f>12*1</f>
        <v>12</v>
      </c>
      <c r="I31" s="2">
        <v>1.0</v>
      </c>
    </row>
    <row r="32">
      <c r="A32" s="1" t="s">
        <v>162</v>
      </c>
      <c r="B32" s="2">
        <v>28.1004063</v>
      </c>
      <c r="C32" s="2">
        <v>-15.4567456</v>
      </c>
      <c r="D32" s="1" t="s">
        <v>249</v>
      </c>
      <c r="E32" s="2" t="s">
        <v>161</v>
      </c>
      <c r="F32" s="1">
        <v>0.0</v>
      </c>
      <c r="G32" s="2" t="s">
        <v>276</v>
      </c>
      <c r="H32" s="33">
        <f>12*26</f>
        <v>312</v>
      </c>
      <c r="I32" s="2">
        <v>26.0</v>
      </c>
    </row>
    <row r="33">
      <c r="A33" s="2" t="s">
        <v>277</v>
      </c>
      <c r="B33" s="41">
        <v>43.264591</v>
      </c>
      <c r="C33" s="28">
        <v>-2.949197</v>
      </c>
      <c r="D33" s="2" t="s">
        <v>278</v>
      </c>
      <c r="E33" s="2" t="s">
        <v>279</v>
      </c>
      <c r="F33" s="2" t="s">
        <v>280</v>
      </c>
      <c r="G33" s="2" t="s">
        <v>281</v>
      </c>
      <c r="H33" s="33">
        <f>12*50</f>
        <v>600</v>
      </c>
      <c r="I33" s="2">
        <v>50.0</v>
      </c>
    </row>
    <row r="34">
      <c r="B34" s="42"/>
    </row>
    <row r="35">
      <c r="B35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228</v>
      </c>
    </row>
    <row r="2">
      <c r="A2" s="1" t="s">
        <v>83</v>
      </c>
      <c r="B2" s="1">
        <v>50.0</v>
      </c>
    </row>
    <row r="3">
      <c r="A3" s="1" t="s">
        <v>117</v>
      </c>
      <c r="B3" s="1">
        <v>50.0</v>
      </c>
    </row>
    <row r="4">
      <c r="A4" s="2" t="s">
        <v>282</v>
      </c>
      <c r="B4" s="1">
        <v>50.0</v>
      </c>
    </row>
    <row r="5">
      <c r="A5" s="15" t="s">
        <v>55</v>
      </c>
      <c r="B5" s="1">
        <v>40.0</v>
      </c>
    </row>
    <row r="6">
      <c r="A6" s="15" t="s">
        <v>64</v>
      </c>
      <c r="B6" s="1">
        <v>40.0</v>
      </c>
    </row>
    <row r="7">
      <c r="A7" s="1" t="s">
        <v>68</v>
      </c>
      <c r="B7" s="40">
        <v>40.0</v>
      </c>
    </row>
    <row r="8">
      <c r="A8" s="1" t="s">
        <v>98</v>
      </c>
      <c r="B8" s="1">
        <v>40.0</v>
      </c>
    </row>
    <row r="9">
      <c r="A9" s="1" t="s">
        <v>114</v>
      </c>
      <c r="B9" s="40">
        <v>35.0</v>
      </c>
      <c r="E9" s="33">
        <f>AVERAGE(B2:B29)</f>
        <v>25.26785714</v>
      </c>
    </row>
    <row r="10">
      <c r="A10" s="1" t="s">
        <v>130</v>
      </c>
      <c r="B10" s="40">
        <v>35.0</v>
      </c>
    </row>
    <row r="11">
      <c r="A11" s="1" t="s">
        <v>10</v>
      </c>
      <c r="B11" s="40">
        <v>30.0</v>
      </c>
    </row>
    <row r="12">
      <c r="A12" s="1" t="s">
        <v>74</v>
      </c>
      <c r="B12" s="1">
        <v>30.0</v>
      </c>
    </row>
    <row r="13">
      <c r="A13" s="1" t="s">
        <v>154</v>
      </c>
      <c r="B13" s="1">
        <v>30.0</v>
      </c>
    </row>
    <row r="14">
      <c r="A14" s="1" t="s">
        <v>161</v>
      </c>
      <c r="B14" s="1">
        <v>26.0</v>
      </c>
    </row>
    <row r="15">
      <c r="A15" s="1" t="s">
        <v>121</v>
      </c>
      <c r="B15" s="40">
        <v>25.0</v>
      </c>
    </row>
    <row r="16">
      <c r="A16" s="1" t="s">
        <v>124</v>
      </c>
      <c r="B16" s="1">
        <v>25.0</v>
      </c>
    </row>
    <row r="17">
      <c r="A17" s="1" t="s">
        <v>145</v>
      </c>
      <c r="B17" s="1">
        <v>25.0</v>
      </c>
    </row>
    <row r="18">
      <c r="A18" s="1" t="s">
        <v>78</v>
      </c>
      <c r="B18" s="40">
        <v>24.0</v>
      </c>
    </row>
    <row r="19">
      <c r="A19" s="1" t="s">
        <v>142</v>
      </c>
      <c r="B19" s="1">
        <v>20.0</v>
      </c>
    </row>
    <row r="20">
      <c r="A20" s="1" t="s">
        <v>150</v>
      </c>
      <c r="B20" s="1">
        <v>20.0</v>
      </c>
    </row>
    <row r="21">
      <c r="A21" s="1" t="s">
        <v>92</v>
      </c>
      <c r="B21" s="1">
        <v>19.0</v>
      </c>
    </row>
    <row r="22">
      <c r="A22" s="1" t="s">
        <v>33</v>
      </c>
      <c r="B22" s="40">
        <v>12.5</v>
      </c>
    </row>
    <row r="23">
      <c r="A23" s="1" t="s">
        <v>95</v>
      </c>
      <c r="B23" s="40">
        <v>10.0</v>
      </c>
    </row>
    <row r="24">
      <c r="A24" s="1" t="s">
        <v>133</v>
      </c>
      <c r="B24" s="1">
        <v>10.0</v>
      </c>
    </row>
    <row r="25">
      <c r="A25" s="1" t="s">
        <v>39</v>
      </c>
      <c r="B25" s="1">
        <v>8.0</v>
      </c>
    </row>
    <row r="26">
      <c r="A26" s="1" t="s">
        <v>89</v>
      </c>
      <c r="B26" s="40">
        <v>7.0</v>
      </c>
    </row>
    <row r="27">
      <c r="A27" s="1" t="s">
        <v>107</v>
      </c>
      <c r="B27" s="1">
        <v>4.0</v>
      </c>
    </row>
    <row r="28">
      <c r="A28" s="1" t="s">
        <v>47</v>
      </c>
      <c r="B28" s="40">
        <v>1.0</v>
      </c>
    </row>
    <row r="29">
      <c r="A29" s="40" t="s">
        <v>158</v>
      </c>
      <c r="B29" s="1">
        <v>1.0</v>
      </c>
    </row>
  </sheetData>
  <drawing r:id="rId1"/>
</worksheet>
</file>