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FO\Desktop\Trabajos\temporada 4\Materia 03\Ejercicio 01\"/>
    </mc:Choice>
  </mc:AlternateContent>
  <bookViews>
    <workbookView xWindow="0" yWindow="0" windowWidth="19200" windowHeight="11595" activeTab="1"/>
  </bookViews>
  <sheets>
    <sheet name="Actividades - Modulos" sheetId="1" r:id="rId1"/>
    <sheet name="Esfuerzo Estimad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2" l="1"/>
  <c r="K10" i="2" s="1"/>
  <c r="O26" i="2" l="1"/>
  <c r="O30" i="2" s="1"/>
  <c r="N26" i="2"/>
  <c r="N30" i="2" s="1"/>
  <c r="M26" i="2"/>
  <c r="M30" i="2" s="1"/>
  <c r="L26" i="2"/>
  <c r="L10" i="2"/>
  <c r="L19" i="2" s="1"/>
  <c r="M37" i="2" l="1"/>
  <c r="M36" i="2"/>
  <c r="M35" i="2"/>
  <c r="M38" i="2"/>
  <c r="N36" i="2"/>
  <c r="N35" i="2"/>
  <c r="N37" i="2"/>
  <c r="N38" i="2"/>
  <c r="O36" i="2"/>
  <c r="O35" i="2"/>
  <c r="O38" i="2"/>
  <c r="O37" i="2"/>
  <c r="M19" i="2"/>
  <c r="O19" i="2"/>
  <c r="N19" i="2"/>
  <c r="L27" i="2"/>
  <c r="M10" i="2"/>
  <c r="O27" i="2"/>
  <c r="N27" i="2"/>
  <c r="M27" i="2"/>
  <c r="L30" i="2"/>
  <c r="L37" i="2" l="1"/>
  <c r="L35" i="2"/>
  <c r="L38" i="2"/>
  <c r="L36" i="2"/>
  <c r="O39" i="2"/>
  <c r="N39" i="2"/>
  <c r="M39" i="2"/>
  <c r="L20" i="2"/>
  <c r="N20" i="2"/>
  <c r="M20" i="2"/>
  <c r="O20" i="2"/>
  <c r="N28" i="2"/>
  <c r="N10" i="2"/>
  <c r="L28" i="2"/>
  <c r="O28" i="2"/>
  <c r="M28" i="2"/>
  <c r="L39" i="2" l="1"/>
  <c r="N29" i="2"/>
  <c r="O29" i="2"/>
  <c r="N21" i="2"/>
  <c r="L21" i="2"/>
  <c r="M29" i="2"/>
  <c r="M21" i="2"/>
  <c r="L29" i="2"/>
  <c r="O21" i="2"/>
</calcChain>
</file>

<file path=xl/sharedStrings.xml><?xml version="1.0" encoding="utf-8"?>
<sst xmlns="http://schemas.openxmlformats.org/spreadsheetml/2006/main" count="87" uniqueCount="50">
  <si>
    <t>Actividades</t>
  </si>
  <si>
    <t>Reportes de clientes por sexo</t>
  </si>
  <si>
    <t>Reportes de clientes por edad</t>
  </si>
  <si>
    <t>Modulos</t>
  </si>
  <si>
    <t>Conexión con base de datos</t>
  </si>
  <si>
    <t>Pagina principal del Censo</t>
  </si>
  <si>
    <t xml:space="preserve">Modulo de Registro </t>
  </si>
  <si>
    <t>Entendimiento con cliente</t>
  </si>
  <si>
    <t>Analisis de recursos necesarios</t>
  </si>
  <si>
    <t>Modulo de consultas de informacion de cliente</t>
  </si>
  <si>
    <t>Modulo de compras del cliente</t>
  </si>
  <si>
    <t>Creacion de pagina principal del censo</t>
  </si>
  <si>
    <t>Modulo de registro</t>
  </si>
  <si>
    <t>Creacion de modulo de consultas</t>
  </si>
  <si>
    <t>Creacion del modulo de compras del cliente</t>
  </si>
  <si>
    <t>reportes de clientes por edad</t>
  </si>
  <si>
    <t>Creacion de base de datos y sus conexiones</t>
  </si>
  <si>
    <t>Pruebas de sistema</t>
  </si>
  <si>
    <t>Entrega de sistema</t>
  </si>
  <si>
    <t>Actividad</t>
  </si>
  <si>
    <t>Simple</t>
  </si>
  <si>
    <t>Muy Facil</t>
  </si>
  <si>
    <t>Facil</t>
  </si>
  <si>
    <t>Normal</t>
  </si>
  <si>
    <t>Dificil</t>
  </si>
  <si>
    <t>Muy Dificil</t>
  </si>
  <si>
    <t>Horas</t>
  </si>
  <si>
    <t>Total de esfuerzo</t>
  </si>
  <si>
    <t>1 dia = 5 Horas</t>
  </si>
  <si>
    <t>1 Semana = 5 Dias</t>
  </si>
  <si>
    <t>1 mes = 4 semanas</t>
  </si>
  <si>
    <t xml:space="preserve">Horas </t>
  </si>
  <si>
    <t>Semanas</t>
  </si>
  <si>
    <t>Meses</t>
  </si>
  <si>
    <t>Dias</t>
  </si>
  <si>
    <t>Agenda y recursos</t>
  </si>
  <si>
    <t>1 recurso</t>
  </si>
  <si>
    <t>2 recursos</t>
  </si>
  <si>
    <t>3 recursos</t>
  </si>
  <si>
    <t>4 recursos</t>
  </si>
  <si>
    <t>Costo del proyecto</t>
  </si>
  <si>
    <t>TOTAL</t>
  </si>
  <si>
    <t>Costo x hora=</t>
  </si>
  <si>
    <t>Concepto  recurso</t>
  </si>
  <si>
    <t>Total</t>
  </si>
  <si>
    <t>Desglose del proyecto</t>
  </si>
  <si>
    <t>Desarrolladores (50%)</t>
  </si>
  <si>
    <t>Costos Fijos (30%)</t>
  </si>
  <si>
    <t>Gastos Extras (10%)</t>
  </si>
  <si>
    <t>Ganancias (10%)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</si>
</sst>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2" borderId="1" xfId="0" applyFill="1" applyBorder="1"/>
    <xf numFmtId="44" fontId="0" fillId="0" borderId="1" xfId="1" applyFont="1" applyBorder="1"/>
    <xf numFmtId="44" fontId="0" fillId="0" borderId="0" xfId="0" applyNumberFormat="1"/>
    <xf numFmtId="0" fontId="0" fillId="0" borderId="0" xfId="0" applyAlignment="1"/>
    <xf numFmtId="0" fontId="0" fillId="2" borderId="1" xfId="0" applyFill="1" applyBorder="1" applyAlignment="1">
      <alignment horizontal="center"/>
    </xf>
    <xf numFmtId="6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workbookViewId="0">
      <selection activeCell="C4" sqref="C4:C10"/>
    </sheetView>
  </sheetViews>
  <sheetFormatPr baseColWidth="10" defaultRowHeight="15" x14ac:dyDescent="0.25"/>
  <cols>
    <col min="2" max="2" width="42.42578125" customWidth="1"/>
    <col min="3" max="3" width="46" customWidth="1"/>
    <col min="7" max="7" width="47.85546875" customWidth="1"/>
  </cols>
  <sheetData>
    <row r="3" spans="2:3" x14ac:dyDescent="0.25">
      <c r="B3" s="2" t="s">
        <v>0</v>
      </c>
      <c r="C3" s="2" t="s">
        <v>3</v>
      </c>
    </row>
    <row r="4" spans="2:3" x14ac:dyDescent="0.25">
      <c r="B4" s="1" t="s">
        <v>7</v>
      </c>
      <c r="C4" s="1" t="s">
        <v>5</v>
      </c>
    </row>
    <row r="5" spans="2:3" x14ac:dyDescent="0.25">
      <c r="B5" s="1" t="s">
        <v>8</v>
      </c>
      <c r="C5" s="1" t="s">
        <v>6</v>
      </c>
    </row>
    <row r="6" spans="2:3" x14ac:dyDescent="0.25">
      <c r="B6" s="1" t="s">
        <v>11</v>
      </c>
      <c r="C6" s="1" t="s">
        <v>9</v>
      </c>
    </row>
    <row r="7" spans="2:3" x14ac:dyDescent="0.25">
      <c r="B7" s="1" t="s">
        <v>12</v>
      </c>
      <c r="C7" s="1" t="s">
        <v>10</v>
      </c>
    </row>
    <row r="8" spans="2:3" x14ac:dyDescent="0.25">
      <c r="B8" s="1" t="s">
        <v>13</v>
      </c>
      <c r="C8" s="1" t="s">
        <v>1</v>
      </c>
    </row>
    <row r="9" spans="2:3" x14ac:dyDescent="0.25">
      <c r="B9" s="1" t="s">
        <v>14</v>
      </c>
      <c r="C9" s="1" t="s">
        <v>2</v>
      </c>
    </row>
    <row r="10" spans="2:3" x14ac:dyDescent="0.25">
      <c r="B10" s="1" t="s">
        <v>1</v>
      </c>
      <c r="C10" s="1" t="s">
        <v>4</v>
      </c>
    </row>
    <row r="11" spans="2:3" x14ac:dyDescent="0.25">
      <c r="B11" s="1" t="s">
        <v>15</v>
      </c>
      <c r="C11" s="1"/>
    </row>
    <row r="12" spans="2:3" x14ac:dyDescent="0.25">
      <c r="B12" s="1" t="s">
        <v>16</v>
      </c>
      <c r="C12" s="1"/>
    </row>
    <row r="13" spans="2:3" x14ac:dyDescent="0.25">
      <c r="B13" s="1" t="s">
        <v>17</v>
      </c>
      <c r="C13" s="1"/>
    </row>
    <row r="14" spans="2:3" x14ac:dyDescent="0.25">
      <c r="B14" s="1" t="s">
        <v>18</v>
      </c>
      <c r="C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0"/>
  <sheetViews>
    <sheetView tabSelected="1" topLeftCell="F7" workbookViewId="0">
      <selection activeCell="O39" sqref="O39"/>
    </sheetView>
  </sheetViews>
  <sheetFormatPr baseColWidth="10" defaultRowHeight="15" x14ac:dyDescent="0.25"/>
  <cols>
    <col min="2" max="2" width="42.28515625" customWidth="1"/>
    <col min="11" max="11" width="20.140625" customWidth="1"/>
    <col min="12" max="12" width="13.5703125" customWidth="1"/>
    <col min="13" max="13" width="14" customWidth="1"/>
    <col min="14" max="14" width="14.28515625" customWidth="1"/>
    <col min="15" max="15" width="12.5703125" bestFit="1" customWidth="1"/>
    <col min="17" max="17" width="13.140625" customWidth="1"/>
  </cols>
  <sheetData>
    <row r="2" spans="2:17" x14ac:dyDescent="0.25"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K2" s="5"/>
      <c r="L2" s="2" t="s">
        <v>20</v>
      </c>
      <c r="M2" s="2" t="s">
        <v>21</v>
      </c>
      <c r="N2" s="2" t="s">
        <v>22</v>
      </c>
      <c r="O2" s="2" t="s">
        <v>23</v>
      </c>
      <c r="P2" s="2" t="s">
        <v>24</v>
      </c>
      <c r="Q2" s="2" t="s">
        <v>25</v>
      </c>
    </row>
    <row r="3" spans="2:17" x14ac:dyDescent="0.25">
      <c r="B3" s="1" t="s">
        <v>7</v>
      </c>
      <c r="C3" s="1"/>
      <c r="D3" s="1"/>
      <c r="E3" s="1"/>
      <c r="F3" s="1"/>
      <c r="G3" s="1"/>
      <c r="H3" s="1">
        <v>1</v>
      </c>
      <c r="I3" s="1">
        <v>40</v>
      </c>
      <c r="K3" s="1" t="s">
        <v>26</v>
      </c>
      <c r="L3" s="1">
        <v>5</v>
      </c>
      <c r="M3" s="1">
        <v>10</v>
      </c>
      <c r="N3" s="1">
        <v>20</v>
      </c>
      <c r="O3" s="1">
        <v>25</v>
      </c>
      <c r="P3" s="1">
        <v>32</v>
      </c>
      <c r="Q3" s="1">
        <v>40</v>
      </c>
    </row>
    <row r="4" spans="2:17" x14ac:dyDescent="0.25">
      <c r="B4" s="1" t="s">
        <v>8</v>
      </c>
      <c r="C4" s="1"/>
      <c r="D4" s="1"/>
      <c r="E4" s="1"/>
      <c r="F4" s="1"/>
      <c r="G4" s="1">
        <v>1</v>
      </c>
      <c r="H4" s="1"/>
      <c r="I4" s="1">
        <v>32</v>
      </c>
    </row>
    <row r="5" spans="2:17" x14ac:dyDescent="0.25">
      <c r="B5" s="1" t="s">
        <v>11</v>
      </c>
      <c r="C5" s="1"/>
      <c r="D5" s="1"/>
      <c r="E5" s="1"/>
      <c r="F5" s="1">
        <v>1</v>
      </c>
      <c r="G5" s="1"/>
      <c r="H5" s="1"/>
      <c r="I5" s="1">
        <v>25</v>
      </c>
    </row>
    <row r="6" spans="2:17" x14ac:dyDescent="0.25">
      <c r="B6" s="1" t="s">
        <v>12</v>
      </c>
      <c r="C6" s="1"/>
      <c r="D6" s="1"/>
      <c r="E6" s="1"/>
      <c r="F6" s="1">
        <v>1</v>
      </c>
      <c r="G6" s="1"/>
      <c r="H6" s="1"/>
      <c r="I6" s="1">
        <v>25</v>
      </c>
    </row>
    <row r="7" spans="2:17" x14ac:dyDescent="0.25">
      <c r="B7" s="1" t="s">
        <v>13</v>
      </c>
      <c r="C7" s="1"/>
      <c r="D7" s="1"/>
      <c r="E7" s="1"/>
      <c r="F7" s="1">
        <v>1</v>
      </c>
      <c r="G7" s="1"/>
      <c r="H7" s="1"/>
      <c r="I7" s="1">
        <v>25</v>
      </c>
      <c r="K7" s="8"/>
      <c r="L7" s="8"/>
      <c r="M7" s="8"/>
      <c r="N7" s="8"/>
    </row>
    <row r="8" spans="2:17" x14ac:dyDescent="0.25">
      <c r="B8" s="1" t="s">
        <v>14</v>
      </c>
      <c r="C8" s="1"/>
      <c r="D8" s="1"/>
      <c r="E8" s="1"/>
      <c r="F8" s="1">
        <v>1</v>
      </c>
      <c r="G8" s="1"/>
      <c r="H8" s="1"/>
      <c r="I8" s="1">
        <v>25</v>
      </c>
      <c r="K8" s="9" t="s">
        <v>27</v>
      </c>
      <c r="L8" s="9"/>
      <c r="M8" s="9"/>
      <c r="N8" s="9"/>
    </row>
    <row r="9" spans="2:17" x14ac:dyDescent="0.25">
      <c r="B9" s="1" t="s">
        <v>1</v>
      </c>
      <c r="C9" s="1"/>
      <c r="D9" s="1"/>
      <c r="E9" s="1"/>
      <c r="F9" s="1">
        <v>1</v>
      </c>
      <c r="G9" s="1"/>
      <c r="H9" s="1"/>
      <c r="I9" s="1">
        <v>25</v>
      </c>
      <c r="K9" s="5" t="s">
        <v>31</v>
      </c>
      <c r="L9" s="5" t="s">
        <v>34</v>
      </c>
      <c r="M9" s="5" t="s">
        <v>32</v>
      </c>
      <c r="N9" s="5" t="s">
        <v>33</v>
      </c>
    </row>
    <row r="10" spans="2:17" x14ac:dyDescent="0.25">
      <c r="B10" s="1" t="s">
        <v>15</v>
      </c>
      <c r="C10" s="1"/>
      <c r="D10" s="1"/>
      <c r="E10" s="1"/>
      <c r="F10" s="1">
        <v>1</v>
      </c>
      <c r="G10" s="1"/>
      <c r="H10" s="1"/>
      <c r="I10" s="1">
        <v>25</v>
      </c>
      <c r="K10" s="1">
        <f>(I15)</f>
        <v>291</v>
      </c>
      <c r="L10" s="1">
        <f>(K10)/5</f>
        <v>58.2</v>
      </c>
      <c r="M10" s="1">
        <f>(L10)/5</f>
        <v>11.64</v>
      </c>
      <c r="N10" s="1">
        <f>(M10)/4</f>
        <v>2.91</v>
      </c>
    </row>
    <row r="11" spans="2:17" x14ac:dyDescent="0.25">
      <c r="B11" s="1" t="s">
        <v>16</v>
      </c>
      <c r="C11" s="1"/>
      <c r="D11" s="1"/>
      <c r="E11" s="1"/>
      <c r="F11" s="1"/>
      <c r="G11" s="1">
        <v>1</v>
      </c>
      <c r="H11" s="1"/>
      <c r="I11" s="1">
        <v>32</v>
      </c>
    </row>
    <row r="12" spans="2:17" x14ac:dyDescent="0.25">
      <c r="B12" s="1" t="s">
        <v>17</v>
      </c>
      <c r="C12" s="1"/>
      <c r="D12" s="1"/>
      <c r="E12" s="1"/>
      <c r="F12" s="1"/>
      <c r="G12" s="1">
        <v>1</v>
      </c>
      <c r="H12" s="1"/>
      <c r="I12" s="1">
        <v>32</v>
      </c>
      <c r="K12" t="s">
        <v>28</v>
      </c>
    </row>
    <row r="13" spans="2:17" x14ac:dyDescent="0.25">
      <c r="B13" s="1" t="s">
        <v>18</v>
      </c>
      <c r="C13" s="1">
        <v>1</v>
      </c>
      <c r="D13" s="1"/>
      <c r="E13" s="1"/>
      <c r="F13" s="1"/>
      <c r="G13" s="1"/>
      <c r="H13" s="1"/>
      <c r="I13" s="1">
        <v>5</v>
      </c>
      <c r="K13" t="s">
        <v>29</v>
      </c>
    </row>
    <row r="14" spans="2:17" x14ac:dyDescent="0.25">
      <c r="B14" s="1"/>
      <c r="C14" s="1"/>
      <c r="D14" s="1"/>
      <c r="E14" s="1"/>
      <c r="F14" s="1"/>
      <c r="G14" s="1"/>
      <c r="H14" s="1"/>
      <c r="I14" s="1"/>
      <c r="K14" t="s">
        <v>30</v>
      </c>
    </row>
    <row r="15" spans="2:17" x14ac:dyDescent="0.25">
      <c r="B15" s="5" t="s">
        <v>27</v>
      </c>
      <c r="C15" s="1"/>
      <c r="D15" s="1"/>
      <c r="E15" s="1"/>
      <c r="F15" s="1"/>
      <c r="G15" s="1"/>
      <c r="H15" s="1"/>
      <c r="I15" s="1">
        <f>SUM(I3:I14)</f>
        <v>291</v>
      </c>
    </row>
    <row r="16" spans="2:17" x14ac:dyDescent="0.25">
      <c r="B16" s="3"/>
    </row>
    <row r="17" spans="11:18" x14ac:dyDescent="0.25">
      <c r="K17" s="9" t="s">
        <v>35</v>
      </c>
      <c r="L17" s="9"/>
      <c r="M17" s="9"/>
      <c r="N17" s="9"/>
      <c r="O17" s="9"/>
    </row>
    <row r="18" spans="11:18" x14ac:dyDescent="0.25">
      <c r="K18" s="5" t="s">
        <v>26</v>
      </c>
      <c r="L18" s="5" t="s">
        <v>36</v>
      </c>
      <c r="M18" s="5" t="s">
        <v>37</v>
      </c>
      <c r="N18" s="5" t="s">
        <v>38</v>
      </c>
      <c r="O18" s="5" t="s">
        <v>39</v>
      </c>
    </row>
    <row r="19" spans="11:18" x14ac:dyDescent="0.25">
      <c r="K19" s="4" t="s">
        <v>34</v>
      </c>
      <c r="L19" s="1">
        <f>(L10)</f>
        <v>58.2</v>
      </c>
      <c r="M19" s="1">
        <f>(L10)/2</f>
        <v>29.1</v>
      </c>
      <c r="N19" s="1">
        <f>(L10)/3</f>
        <v>19.400000000000002</v>
      </c>
      <c r="O19" s="1">
        <f>(L10)/4</f>
        <v>14.55</v>
      </c>
    </row>
    <row r="20" spans="11:18" x14ac:dyDescent="0.25">
      <c r="K20" s="4" t="s">
        <v>32</v>
      </c>
      <c r="L20" s="1">
        <f>(M10)</f>
        <v>11.64</v>
      </c>
      <c r="M20" s="1">
        <f>(M10)/2</f>
        <v>5.82</v>
      </c>
      <c r="N20" s="1">
        <f>(M10)/3</f>
        <v>3.8800000000000003</v>
      </c>
      <c r="O20" s="1">
        <f>(M10)/4</f>
        <v>2.91</v>
      </c>
    </row>
    <row r="21" spans="11:18" x14ac:dyDescent="0.25">
      <c r="K21" s="4" t="s">
        <v>33</v>
      </c>
      <c r="L21" s="1">
        <f>(N10)</f>
        <v>2.91</v>
      </c>
      <c r="M21" s="1">
        <f>(N10)/2</f>
        <v>1.4550000000000001</v>
      </c>
      <c r="N21" s="1">
        <f>(N10)/3</f>
        <v>0.97000000000000008</v>
      </c>
      <c r="O21" s="1">
        <f>(N10)/4</f>
        <v>0.72750000000000004</v>
      </c>
    </row>
    <row r="23" spans="11:18" x14ac:dyDescent="0.25">
      <c r="Q23" s="5" t="s">
        <v>42</v>
      </c>
      <c r="R23" s="10">
        <v>1800</v>
      </c>
    </row>
    <row r="24" spans="11:18" x14ac:dyDescent="0.25">
      <c r="K24" s="9" t="s">
        <v>40</v>
      </c>
      <c r="L24" s="9"/>
      <c r="M24" s="9"/>
      <c r="N24" s="9"/>
      <c r="O24" s="9"/>
    </row>
    <row r="25" spans="11:18" x14ac:dyDescent="0.25">
      <c r="K25" s="5" t="s">
        <v>26</v>
      </c>
      <c r="L25" s="5" t="s">
        <v>36</v>
      </c>
      <c r="M25" s="5" t="s">
        <v>37</v>
      </c>
      <c r="N25" s="5" t="s">
        <v>38</v>
      </c>
      <c r="O25" s="5" t="s">
        <v>39</v>
      </c>
    </row>
    <row r="26" spans="11:18" x14ac:dyDescent="0.25">
      <c r="K26" s="4" t="s">
        <v>26</v>
      </c>
      <c r="L26" s="1">
        <f>(K10)</f>
        <v>291</v>
      </c>
      <c r="M26" s="1">
        <f>(K10)/2</f>
        <v>145.5</v>
      </c>
      <c r="N26" s="1">
        <f>(K10)/3</f>
        <v>97</v>
      </c>
      <c r="O26" s="1">
        <f>(K10)/4</f>
        <v>72.75</v>
      </c>
    </row>
    <row r="27" spans="11:18" x14ac:dyDescent="0.25">
      <c r="K27" s="4" t="s">
        <v>34</v>
      </c>
      <c r="L27" s="1">
        <f>(L10)</f>
        <v>58.2</v>
      </c>
      <c r="M27" s="1">
        <f>(L10)/2</f>
        <v>29.1</v>
      </c>
      <c r="N27" s="1">
        <f>(L10)/3</f>
        <v>19.400000000000002</v>
      </c>
      <c r="O27" s="1">
        <f>(L10)/4</f>
        <v>14.55</v>
      </c>
    </row>
    <row r="28" spans="11:18" x14ac:dyDescent="0.25">
      <c r="K28" s="4" t="s">
        <v>32</v>
      </c>
      <c r="L28" s="1">
        <f>(M10)</f>
        <v>11.64</v>
      </c>
      <c r="M28" s="1">
        <f>(M10)/2</f>
        <v>5.82</v>
      </c>
      <c r="N28" s="1">
        <f>(M10)/3</f>
        <v>3.8800000000000003</v>
      </c>
      <c r="O28" s="1">
        <f>(M10)/4</f>
        <v>2.91</v>
      </c>
    </row>
    <row r="29" spans="11:18" x14ac:dyDescent="0.25">
      <c r="K29" s="4" t="s">
        <v>33</v>
      </c>
      <c r="L29" s="1">
        <f>(N10)</f>
        <v>2.91</v>
      </c>
      <c r="M29" s="1">
        <f>(N10)/2</f>
        <v>1.4550000000000001</v>
      </c>
      <c r="N29" s="1">
        <f>(N10)/3</f>
        <v>0.97000000000000008</v>
      </c>
      <c r="O29" s="1">
        <f>(N10)/4</f>
        <v>0.72750000000000004</v>
      </c>
    </row>
    <row r="30" spans="11:18" x14ac:dyDescent="0.25">
      <c r="K30" s="4" t="s">
        <v>41</v>
      </c>
      <c r="L30" s="6">
        <f>(L26*R23)</f>
        <v>523800</v>
      </c>
      <c r="M30" s="6">
        <f>(M26*R23)</f>
        <v>261900</v>
      </c>
      <c r="N30" s="6">
        <f>(N26*R23)</f>
        <v>174600</v>
      </c>
      <c r="O30" s="6">
        <f>(O26*R23)</f>
        <v>130950</v>
      </c>
    </row>
    <row r="33" spans="11:15" x14ac:dyDescent="0.25">
      <c r="K33" s="9" t="s">
        <v>45</v>
      </c>
      <c r="L33" s="9"/>
      <c r="M33" s="9"/>
      <c r="N33" s="9"/>
      <c r="O33" s="9"/>
    </row>
    <row r="34" spans="11:15" x14ac:dyDescent="0.25">
      <c r="K34" s="5" t="s">
        <v>43</v>
      </c>
      <c r="L34" s="5" t="s">
        <v>36</v>
      </c>
      <c r="M34" s="5" t="s">
        <v>37</v>
      </c>
      <c r="N34" s="5" t="s">
        <v>38</v>
      </c>
      <c r="O34" s="5" t="s">
        <v>39</v>
      </c>
    </row>
    <row r="35" spans="11:15" x14ac:dyDescent="0.25">
      <c r="K35" s="1" t="s">
        <v>46</v>
      </c>
      <c r="L35" s="6">
        <f>(L30*50)/100</f>
        <v>261900</v>
      </c>
      <c r="M35" s="6">
        <f>(M30*50)/100</f>
        <v>130950</v>
      </c>
      <c r="N35" s="6">
        <f>(N30*50)/100</f>
        <v>87300</v>
      </c>
      <c r="O35" s="6">
        <f>(O30*50)/100</f>
        <v>65475</v>
      </c>
    </row>
    <row r="36" spans="11:15" x14ac:dyDescent="0.25">
      <c r="K36" s="1" t="s">
        <v>47</v>
      </c>
      <c r="L36" s="6">
        <f>(L30*30)/100</f>
        <v>157140</v>
      </c>
      <c r="M36" s="6">
        <f>(M30*30)/100</f>
        <v>78570</v>
      </c>
      <c r="N36" s="6">
        <f>(N30*30)/100</f>
        <v>52380</v>
      </c>
      <c r="O36" s="6">
        <f>(O30*30)/100</f>
        <v>39285</v>
      </c>
    </row>
    <row r="37" spans="11:15" x14ac:dyDescent="0.25">
      <c r="K37" s="1" t="s">
        <v>48</v>
      </c>
      <c r="L37" s="6">
        <f>(L30*10)/100</f>
        <v>52380</v>
      </c>
      <c r="M37" s="6">
        <f>(M30*10)/100</f>
        <v>26190</v>
      </c>
      <c r="N37" s="6">
        <f>(N30*10)/100</f>
        <v>17460</v>
      </c>
      <c r="O37" s="6">
        <f>(O30*10)/100</f>
        <v>13095</v>
      </c>
    </row>
    <row r="38" spans="11:15" x14ac:dyDescent="0.25">
      <c r="K38" s="1" t="s">
        <v>49</v>
      </c>
      <c r="L38" s="6">
        <f>(L30*10)/100</f>
        <v>52380</v>
      </c>
      <c r="M38" s="6">
        <f>(M30*10)/100</f>
        <v>26190</v>
      </c>
      <c r="N38" s="6">
        <f>(N30*10)/100</f>
        <v>17460</v>
      </c>
      <c r="O38" s="6">
        <f>(O30*10)/100</f>
        <v>13095</v>
      </c>
    </row>
    <row r="39" spans="11:15" x14ac:dyDescent="0.25">
      <c r="K39" s="1" t="s">
        <v>44</v>
      </c>
      <c r="L39" s="6">
        <f>SUM(L35:L38)</f>
        <v>523800</v>
      </c>
      <c r="M39" s="6">
        <f>SUM(M35:M38)</f>
        <v>261900</v>
      </c>
      <c r="N39" s="6">
        <f>SUM(N35:N38)</f>
        <v>174600</v>
      </c>
      <c r="O39" s="6">
        <f>SUM(O35:O38)</f>
        <v>130950</v>
      </c>
    </row>
    <row r="40" spans="11:15" x14ac:dyDescent="0.25">
      <c r="M40" s="7"/>
    </row>
  </sheetData>
  <mergeCells count="4">
    <mergeCell ref="K8:N8"/>
    <mergeCell ref="K17:O17"/>
    <mergeCell ref="K24:O24"/>
    <mergeCell ref="K33:O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Actividades - Modulos</vt:lpstr>
      <vt:lpstr>Esfuerzo Estimado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ELFO</dc:creator>
  <cp:lastModifiedBy>ELFO</cp:lastModifiedBy>
  <dcterms:created xsi:type="dcterms:W3CDTF">2024-02-12T01:43:51Z</dcterms:created>
  <dcterms:modified xsi:type="dcterms:W3CDTF">2024-02-12T20:23:00Z</dcterms:modified>
</cp:coreProperties>
</file>