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4" documentId="8_{07393BF3-6476-4C7E-84BF-CA224FD92E96}" xr6:coauthVersionLast="47" xr6:coauthVersionMax="47" xr10:uidLastSave="{49E37660-2027-4D6B-8BBD-A0004E2A5648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D5" i="3"/>
  <c r="O5" i="3" s="1"/>
  <c r="B5" i="3" s="1"/>
  <c r="F3" i="3" l="1"/>
  <c r="C3" i="3"/>
  <c r="C4" i="3"/>
  <c r="C5" i="3"/>
  <c r="C6" i="3"/>
  <c r="I7" i="3"/>
  <c r="F7" i="3"/>
  <c r="I100" i="3" l="1"/>
  <c r="F100" i="3"/>
  <c r="C100" i="3"/>
  <c r="A100" i="3"/>
  <c r="I99" i="3"/>
  <c r="F99" i="3"/>
  <c r="C99" i="3"/>
  <c r="A99" i="3"/>
  <c r="I98" i="3"/>
  <c r="F98" i="3"/>
  <c r="C98" i="3"/>
  <c r="A98" i="3"/>
  <c r="I97" i="3"/>
  <c r="F97" i="3"/>
  <c r="C97" i="3"/>
  <c r="A97" i="3"/>
  <c r="I96" i="3"/>
  <c r="F96" i="3"/>
  <c r="C96" i="3"/>
  <c r="A96" i="3"/>
  <c r="I95" i="3"/>
  <c r="F95" i="3"/>
  <c r="C95" i="3"/>
  <c r="A95" i="3"/>
  <c r="I94" i="3"/>
  <c r="F94" i="3"/>
  <c r="C94" i="3"/>
  <c r="A94" i="3"/>
  <c r="I93" i="3"/>
  <c r="F93" i="3"/>
  <c r="C93" i="3"/>
  <c r="A93" i="3"/>
  <c r="I92" i="3"/>
  <c r="F92" i="3"/>
  <c r="C92" i="3"/>
  <c r="A92" i="3"/>
  <c r="I91" i="3"/>
  <c r="F91" i="3"/>
  <c r="C91" i="3"/>
  <c r="A91" i="3"/>
  <c r="I90" i="3"/>
  <c r="F90" i="3"/>
  <c r="C90" i="3"/>
  <c r="A90" i="3"/>
  <c r="I89" i="3"/>
  <c r="F89" i="3"/>
  <c r="C89" i="3"/>
  <c r="A89" i="3"/>
  <c r="I88" i="3"/>
  <c r="F88" i="3"/>
  <c r="C88" i="3"/>
  <c r="A88" i="3"/>
  <c r="I87" i="3"/>
  <c r="F87" i="3"/>
  <c r="C87" i="3"/>
  <c r="A87" i="3"/>
  <c r="I86" i="3"/>
  <c r="F86" i="3"/>
  <c r="C86" i="3"/>
  <c r="A86" i="3"/>
  <c r="I85" i="3"/>
  <c r="F85" i="3"/>
  <c r="C85" i="3"/>
  <c r="A85" i="3"/>
  <c r="I84" i="3"/>
  <c r="F84" i="3"/>
  <c r="C84" i="3"/>
  <c r="A84" i="3"/>
  <c r="I83" i="3"/>
  <c r="F83" i="3"/>
  <c r="C83" i="3"/>
  <c r="A83" i="3"/>
  <c r="I82" i="3"/>
  <c r="F82" i="3"/>
  <c r="C82" i="3"/>
  <c r="A82" i="3"/>
  <c r="I81" i="3"/>
  <c r="F81" i="3"/>
  <c r="C81" i="3"/>
  <c r="A81" i="3"/>
  <c r="I80" i="3"/>
  <c r="F80" i="3"/>
  <c r="C80" i="3"/>
  <c r="A80" i="3"/>
  <c r="I79" i="3"/>
  <c r="F79" i="3"/>
  <c r="C79" i="3"/>
  <c r="A79" i="3"/>
  <c r="I78" i="3"/>
  <c r="F78" i="3"/>
  <c r="C78" i="3"/>
  <c r="A78" i="3"/>
  <c r="I77" i="3"/>
  <c r="F77" i="3"/>
  <c r="C77" i="3"/>
  <c r="A77" i="3"/>
  <c r="I76" i="3"/>
  <c r="F76" i="3"/>
  <c r="C76" i="3"/>
  <c r="A76" i="3"/>
  <c r="I75" i="3"/>
  <c r="F75" i="3"/>
  <c r="C75" i="3"/>
  <c r="A75" i="3"/>
  <c r="I74" i="3"/>
  <c r="F74" i="3"/>
  <c r="C74" i="3"/>
  <c r="A74" i="3"/>
  <c r="I73" i="3"/>
  <c r="F73" i="3"/>
  <c r="C73" i="3"/>
  <c r="A73" i="3"/>
  <c r="I72" i="3"/>
  <c r="F72" i="3"/>
  <c r="C72" i="3"/>
  <c r="A72" i="3"/>
  <c r="I71" i="3"/>
  <c r="F71" i="3"/>
  <c r="C71" i="3"/>
  <c r="A71" i="3"/>
  <c r="I70" i="3"/>
  <c r="F70" i="3"/>
  <c r="C70" i="3"/>
  <c r="A70" i="3"/>
  <c r="I69" i="3"/>
  <c r="F69" i="3"/>
  <c r="C69" i="3"/>
  <c r="A69" i="3"/>
  <c r="I68" i="3"/>
  <c r="F68" i="3"/>
  <c r="C68" i="3"/>
  <c r="A68" i="3"/>
  <c r="I67" i="3"/>
  <c r="F67" i="3"/>
  <c r="C67" i="3"/>
  <c r="A67" i="3"/>
  <c r="I66" i="3"/>
  <c r="F66" i="3"/>
  <c r="C66" i="3"/>
  <c r="A66" i="3"/>
  <c r="I65" i="3"/>
  <c r="F65" i="3"/>
  <c r="C65" i="3"/>
  <c r="A65" i="3"/>
  <c r="I64" i="3"/>
  <c r="F64" i="3"/>
  <c r="C64" i="3"/>
  <c r="A64" i="3"/>
  <c r="I63" i="3"/>
  <c r="F63" i="3"/>
  <c r="C63" i="3"/>
  <c r="A63" i="3"/>
  <c r="I62" i="3"/>
  <c r="F62" i="3"/>
  <c r="C62" i="3"/>
  <c r="A62" i="3"/>
  <c r="I61" i="3"/>
  <c r="F61" i="3"/>
  <c r="C61" i="3"/>
  <c r="A61" i="3"/>
  <c r="I60" i="3"/>
  <c r="F60" i="3"/>
  <c r="C60" i="3"/>
  <c r="A60" i="3"/>
  <c r="I59" i="3"/>
  <c r="F59" i="3"/>
  <c r="C59" i="3"/>
  <c r="A59" i="3"/>
  <c r="I58" i="3"/>
  <c r="F58" i="3"/>
  <c r="C58" i="3"/>
  <c r="A58" i="3"/>
  <c r="I57" i="3"/>
  <c r="F57" i="3"/>
  <c r="C57" i="3"/>
  <c r="A57" i="3"/>
  <c r="I56" i="3"/>
  <c r="F56" i="3"/>
  <c r="C56" i="3"/>
  <c r="A56" i="3"/>
  <c r="I55" i="3"/>
  <c r="F55" i="3"/>
  <c r="C55" i="3"/>
  <c r="A55" i="3"/>
  <c r="I54" i="3"/>
  <c r="F54" i="3"/>
  <c r="C54" i="3"/>
  <c r="A54" i="3"/>
  <c r="I53" i="3"/>
  <c r="F53" i="3"/>
  <c r="C53" i="3"/>
  <c r="A53" i="3"/>
  <c r="I52" i="3"/>
  <c r="F52" i="3"/>
  <c r="C52" i="3"/>
  <c r="A52" i="3"/>
  <c r="I51" i="3"/>
  <c r="F51" i="3"/>
  <c r="C51" i="3"/>
  <c r="A51" i="3"/>
  <c r="I50" i="3"/>
  <c r="F50" i="3"/>
  <c r="C50" i="3"/>
  <c r="A50" i="3"/>
  <c r="I49" i="3"/>
  <c r="F49" i="3"/>
  <c r="C49" i="3"/>
  <c r="A49" i="3"/>
  <c r="I48" i="3"/>
  <c r="F48" i="3"/>
  <c r="C48" i="3"/>
  <c r="A48" i="3"/>
  <c r="I47" i="3"/>
  <c r="F47" i="3"/>
  <c r="C47" i="3"/>
  <c r="A47" i="3"/>
  <c r="I46" i="3"/>
  <c r="F46" i="3"/>
  <c r="C46" i="3"/>
  <c r="A46" i="3"/>
  <c r="I45" i="3"/>
  <c r="F45" i="3"/>
  <c r="C45" i="3"/>
  <c r="A45" i="3"/>
  <c r="I44" i="3"/>
  <c r="F44" i="3"/>
  <c r="C44" i="3"/>
  <c r="A44" i="3"/>
  <c r="I43" i="3"/>
  <c r="F43" i="3"/>
  <c r="C43" i="3"/>
  <c r="A43" i="3"/>
  <c r="I42" i="3"/>
  <c r="F42" i="3"/>
  <c r="C42" i="3"/>
  <c r="A42" i="3"/>
  <c r="I41" i="3"/>
  <c r="F41" i="3"/>
  <c r="C41" i="3"/>
  <c r="A41" i="3"/>
  <c r="I40" i="3"/>
  <c r="F40" i="3"/>
  <c r="C40" i="3"/>
  <c r="A40" i="3"/>
  <c r="I39" i="3"/>
  <c r="F39" i="3"/>
  <c r="C39" i="3"/>
  <c r="A39" i="3"/>
  <c r="I38" i="3"/>
  <c r="F38" i="3"/>
  <c r="C38" i="3"/>
  <c r="A38" i="3"/>
  <c r="I37" i="3"/>
  <c r="F37" i="3"/>
  <c r="C37" i="3"/>
  <c r="A37" i="3"/>
  <c r="I36" i="3"/>
  <c r="F36" i="3"/>
  <c r="C36" i="3"/>
  <c r="A36" i="3"/>
  <c r="I35" i="3"/>
  <c r="F35" i="3"/>
  <c r="C35" i="3"/>
  <c r="A35" i="3"/>
  <c r="I34" i="3"/>
  <c r="F34" i="3"/>
  <c r="C34" i="3"/>
  <c r="A34" i="3"/>
  <c r="I33" i="3"/>
  <c r="F33" i="3"/>
  <c r="C33" i="3"/>
  <c r="A33" i="3"/>
  <c r="I32" i="3"/>
  <c r="F32" i="3"/>
  <c r="C32" i="3"/>
  <c r="A32" i="3"/>
  <c r="I31" i="3"/>
  <c r="F31" i="3"/>
  <c r="C31" i="3"/>
  <c r="A31" i="3"/>
  <c r="I30" i="3"/>
  <c r="F30" i="3"/>
  <c r="C30" i="3"/>
  <c r="A30" i="3"/>
  <c r="I29" i="3"/>
  <c r="F29" i="3"/>
  <c r="C29" i="3"/>
  <c r="A29" i="3"/>
  <c r="I28" i="3"/>
  <c r="F28" i="3"/>
  <c r="C28" i="3"/>
  <c r="A28" i="3"/>
  <c r="I27" i="3"/>
  <c r="F27" i="3"/>
  <c r="C27" i="3"/>
  <c r="A27" i="3"/>
  <c r="I26" i="3"/>
  <c r="F26" i="3"/>
  <c r="C26" i="3"/>
  <c r="A26" i="3"/>
  <c r="I25" i="3"/>
  <c r="F25" i="3"/>
  <c r="C25" i="3"/>
  <c r="A25" i="3"/>
  <c r="I24" i="3"/>
  <c r="F24" i="3"/>
  <c r="C24" i="3"/>
  <c r="A24" i="3"/>
  <c r="I23" i="3"/>
  <c r="F23" i="3"/>
  <c r="C23" i="3"/>
  <c r="A23" i="3"/>
  <c r="I22" i="3"/>
  <c r="F22" i="3"/>
  <c r="C22" i="3"/>
  <c r="A22" i="3"/>
  <c r="I21" i="3"/>
  <c r="F21" i="3"/>
  <c r="C21" i="3"/>
  <c r="A21" i="3"/>
  <c r="I20" i="3"/>
  <c r="F20" i="3"/>
  <c r="C20" i="3"/>
  <c r="A20" i="3"/>
  <c r="I19" i="3"/>
  <c r="F19" i="3"/>
  <c r="C19" i="3"/>
  <c r="A19" i="3"/>
  <c r="I18" i="3"/>
  <c r="F18" i="3"/>
  <c r="C18" i="3"/>
  <c r="A18" i="3"/>
  <c r="I17" i="3"/>
  <c r="F17" i="3"/>
  <c r="C17" i="3"/>
  <c r="A17" i="3"/>
  <c r="I16" i="3"/>
  <c r="F16" i="3"/>
  <c r="C16" i="3"/>
  <c r="A16" i="3"/>
  <c r="I15" i="3"/>
  <c r="F15" i="3"/>
  <c r="C15" i="3"/>
  <c r="A15" i="3"/>
  <c r="I14" i="3"/>
  <c r="F14" i="3"/>
  <c r="C14" i="3"/>
  <c r="A14" i="3"/>
  <c r="I13" i="3"/>
  <c r="F13" i="3"/>
  <c r="C13" i="3"/>
  <c r="A13" i="3"/>
  <c r="I12" i="3"/>
  <c r="F12" i="3"/>
  <c r="C12" i="3"/>
  <c r="A12" i="3"/>
  <c r="I11" i="3"/>
  <c r="F11" i="3"/>
  <c r="C11" i="3"/>
  <c r="A11" i="3"/>
  <c r="I10" i="3"/>
  <c r="F10" i="3"/>
  <c r="C10" i="3"/>
  <c r="A10" i="3"/>
  <c r="I9" i="3"/>
  <c r="F9" i="3"/>
  <c r="C9" i="3"/>
  <c r="A9" i="3"/>
  <c r="I8" i="3"/>
  <c r="F8" i="3"/>
  <c r="C8" i="3"/>
  <c r="A8" i="3"/>
  <c r="C7" i="3"/>
  <c r="I6" i="3"/>
  <c r="A6" i="3" s="1"/>
  <c r="F6" i="3"/>
  <c r="I5" i="3"/>
  <c r="A5" i="3" s="1"/>
  <c r="F5" i="3"/>
  <c r="I4" i="3"/>
  <c r="A4" i="3" s="1"/>
  <c r="F4" i="3"/>
  <c r="I3" i="3"/>
  <c r="A3" i="3" s="1"/>
  <c r="G3" i="1"/>
  <c r="A7" i="3" l="1"/>
  <c r="J3" i="3"/>
  <c r="D3" i="3" l="1"/>
  <c r="O3" i="3" s="1"/>
  <c r="P3" i="3"/>
  <c r="M3" i="3"/>
  <c r="N3" i="3"/>
  <c r="J4" i="3"/>
  <c r="D4" i="3" s="1"/>
  <c r="O4" i="3" s="1"/>
  <c r="J72" i="3"/>
  <c r="D72" i="3" s="1"/>
  <c r="O72" i="3" s="1"/>
  <c r="J38" i="3"/>
  <c r="D38" i="3" s="1"/>
  <c r="O38" i="3" s="1"/>
  <c r="J36" i="3"/>
  <c r="D36" i="3" s="1"/>
  <c r="O36" i="3" s="1"/>
  <c r="J58" i="3"/>
  <c r="D58" i="3" s="1"/>
  <c r="O58" i="3" s="1"/>
  <c r="J71" i="3"/>
  <c r="D71" i="3" s="1"/>
  <c r="O71" i="3" s="1"/>
  <c r="J8" i="3"/>
  <c r="D8" i="3" s="1"/>
  <c r="O8" i="3" s="1"/>
  <c r="J43" i="3"/>
  <c r="D43" i="3" s="1"/>
  <c r="O43" i="3" s="1"/>
  <c r="J52" i="3"/>
  <c r="D52" i="3" s="1"/>
  <c r="O52" i="3" s="1"/>
  <c r="J74" i="3"/>
  <c r="D74" i="3" s="1"/>
  <c r="O74" i="3" s="1"/>
  <c r="J26" i="3"/>
  <c r="D26" i="3" s="1"/>
  <c r="O26" i="3" s="1"/>
  <c r="J100" i="3"/>
  <c r="D100" i="3" s="1"/>
  <c r="O100" i="3" s="1"/>
  <c r="J70" i="3"/>
  <c r="D70" i="3" s="1"/>
  <c r="O70" i="3" s="1"/>
  <c r="J49" i="3"/>
  <c r="D49" i="3" s="1"/>
  <c r="O49" i="3" s="1"/>
  <c r="J14" i="3"/>
  <c r="D14" i="3" s="1"/>
  <c r="O14" i="3" s="1"/>
  <c r="J50" i="3"/>
  <c r="D50" i="3" s="1"/>
  <c r="O50" i="3" s="1"/>
  <c r="J83" i="3"/>
  <c r="D83" i="3" s="1"/>
  <c r="O83" i="3" s="1"/>
  <c r="J22" i="3"/>
  <c r="D22" i="3" s="1"/>
  <c r="O22" i="3" s="1"/>
  <c r="J24" i="3"/>
  <c r="D24" i="3" s="1"/>
  <c r="O24" i="3" s="1"/>
  <c r="J65" i="3"/>
  <c r="D65" i="3" s="1"/>
  <c r="O65" i="3" s="1"/>
  <c r="J64" i="3"/>
  <c r="D64" i="3" s="1"/>
  <c r="O64" i="3" s="1"/>
  <c r="J29" i="3"/>
  <c r="D29" i="3" s="1"/>
  <c r="O29" i="3" s="1"/>
  <c r="J7" i="3"/>
  <c r="D7" i="3" s="1"/>
  <c r="O7" i="3" s="1"/>
  <c r="J69" i="3"/>
  <c r="D69" i="3" s="1"/>
  <c r="O69" i="3" s="1"/>
  <c r="J91" i="3"/>
  <c r="D91" i="3" s="1"/>
  <c r="O91" i="3" s="1"/>
  <c r="J93" i="3"/>
  <c r="D93" i="3" s="1"/>
  <c r="O93" i="3" s="1"/>
  <c r="J48" i="3"/>
  <c r="D48" i="3" s="1"/>
  <c r="O48" i="3" s="1"/>
  <c r="J16" i="3"/>
  <c r="D16" i="3" s="1"/>
  <c r="O16" i="3" s="1"/>
  <c r="J6" i="3"/>
  <c r="D6" i="3" s="1"/>
  <c r="O6" i="3" s="1"/>
  <c r="J62" i="3"/>
  <c r="D62" i="3" s="1"/>
  <c r="O62" i="3" s="1"/>
  <c r="J20" i="3"/>
  <c r="D20" i="3" s="1"/>
  <c r="O20" i="3" s="1"/>
  <c r="J33" i="3"/>
  <c r="D33" i="3" s="1"/>
  <c r="O33" i="3" s="1"/>
  <c r="J54" i="3"/>
  <c r="D54" i="3" s="1"/>
  <c r="O54" i="3" s="1"/>
  <c r="J57" i="3"/>
  <c r="D57" i="3" s="1"/>
  <c r="O57" i="3" s="1"/>
  <c r="J10" i="3"/>
  <c r="D10" i="3" s="1"/>
  <c r="O10" i="3" s="1"/>
  <c r="J18" i="3"/>
  <c r="D18" i="3" s="1"/>
  <c r="O18" i="3" s="1"/>
  <c r="J37" i="3"/>
  <c r="D37" i="3" s="1"/>
  <c r="O37" i="3" s="1"/>
  <c r="J53" i="3"/>
  <c r="D53" i="3" s="1"/>
  <c r="O53" i="3" s="1"/>
  <c r="J55" i="3"/>
  <c r="D55" i="3" s="1"/>
  <c r="O55" i="3" s="1"/>
  <c r="J56" i="3"/>
  <c r="D56" i="3" s="1"/>
  <c r="O56" i="3" s="1"/>
  <c r="J15" i="3"/>
  <c r="D15" i="3" s="1"/>
  <c r="O15" i="3" s="1"/>
  <c r="J23" i="3"/>
  <c r="D23" i="3" s="1"/>
  <c r="O23" i="3" s="1"/>
  <c r="J84" i="3"/>
  <c r="D84" i="3" s="1"/>
  <c r="O84" i="3" s="1"/>
  <c r="J35" i="3"/>
  <c r="D35" i="3" s="1"/>
  <c r="O35" i="3" s="1"/>
  <c r="J9" i="3"/>
  <c r="D9" i="3" s="1"/>
  <c r="O9" i="3" s="1"/>
  <c r="J60" i="3"/>
  <c r="D60" i="3" s="1"/>
  <c r="O60" i="3" s="1"/>
  <c r="J13" i="3"/>
  <c r="D13" i="3" s="1"/>
  <c r="O13" i="3" s="1"/>
  <c r="J47" i="3"/>
  <c r="D47" i="3" s="1"/>
  <c r="O47" i="3" s="1"/>
  <c r="J61" i="3"/>
  <c r="D61" i="3" s="1"/>
  <c r="O61" i="3" s="1"/>
  <c r="J87" i="3"/>
  <c r="D87" i="3" s="1"/>
  <c r="O87" i="3" s="1"/>
  <c r="J39" i="3"/>
  <c r="D39" i="3" s="1"/>
  <c r="O39" i="3" s="1"/>
  <c r="J31" i="3"/>
  <c r="D31" i="3" s="1"/>
  <c r="O31" i="3" s="1"/>
  <c r="J73" i="3"/>
  <c r="D73" i="3" s="1"/>
  <c r="O73" i="3" s="1"/>
  <c r="J88" i="3"/>
  <c r="D88" i="3" s="1"/>
  <c r="O88" i="3" s="1"/>
  <c r="J17" i="3"/>
  <c r="D17" i="3" s="1"/>
  <c r="O17" i="3" s="1"/>
  <c r="J97" i="3"/>
  <c r="D97" i="3" s="1"/>
  <c r="O97" i="3" s="1"/>
  <c r="J75" i="3"/>
  <c r="D75" i="3" s="1"/>
  <c r="O75" i="3" s="1"/>
  <c r="J12" i="3"/>
  <c r="D12" i="3" s="1"/>
  <c r="O12" i="3" s="1"/>
  <c r="J82" i="3"/>
  <c r="D82" i="3" s="1"/>
  <c r="O82" i="3" s="1"/>
  <c r="J63" i="3"/>
  <c r="D63" i="3" s="1"/>
  <c r="O63" i="3" s="1"/>
  <c r="J51" i="3"/>
  <c r="D51" i="3" s="1"/>
  <c r="O51" i="3" s="1"/>
  <c r="J96" i="3"/>
  <c r="D96" i="3" s="1"/>
  <c r="O96" i="3" s="1"/>
  <c r="J68" i="3"/>
  <c r="D68" i="3" s="1"/>
  <c r="O68" i="3" s="1"/>
  <c r="J25" i="3"/>
  <c r="D25" i="3" s="1"/>
  <c r="O25" i="3" s="1"/>
  <c r="J66" i="3"/>
  <c r="D66" i="3" s="1"/>
  <c r="O66" i="3" s="1"/>
  <c r="J46" i="3"/>
  <c r="D46" i="3" s="1"/>
  <c r="O46" i="3" s="1"/>
  <c r="J67" i="3"/>
  <c r="D67" i="3" s="1"/>
  <c r="O67" i="3" s="1"/>
  <c r="J95" i="3"/>
  <c r="D95" i="3" s="1"/>
  <c r="O95" i="3" s="1"/>
  <c r="J92" i="3"/>
  <c r="D92" i="3" s="1"/>
  <c r="O92" i="3" s="1"/>
  <c r="J90" i="3"/>
  <c r="D90" i="3" s="1"/>
  <c r="O90" i="3" s="1"/>
  <c r="J27" i="3"/>
  <c r="D27" i="3" s="1"/>
  <c r="O27" i="3" s="1"/>
  <c r="J45" i="3"/>
  <c r="D45" i="3" s="1"/>
  <c r="O45" i="3" s="1"/>
  <c r="J34" i="3"/>
  <c r="D34" i="3" s="1"/>
  <c r="O34" i="3" s="1"/>
  <c r="J77" i="3"/>
  <c r="D77" i="3" s="1"/>
  <c r="O77" i="3" s="1"/>
  <c r="J19" i="3"/>
  <c r="D19" i="3" s="1"/>
  <c r="O19" i="3" s="1"/>
  <c r="J42" i="3"/>
  <c r="D42" i="3" s="1"/>
  <c r="O42" i="3" s="1"/>
  <c r="J78" i="3"/>
  <c r="D78" i="3" s="1"/>
  <c r="O78" i="3" s="1"/>
  <c r="J85" i="3"/>
  <c r="D85" i="3" s="1"/>
  <c r="O85" i="3" s="1"/>
  <c r="J99" i="3"/>
  <c r="D99" i="3" s="1"/>
  <c r="O99" i="3" s="1"/>
  <c r="J28" i="3"/>
  <c r="D28" i="3" s="1"/>
  <c r="O28" i="3" s="1"/>
  <c r="J94" i="3"/>
  <c r="D94" i="3" s="1"/>
  <c r="O94" i="3" s="1"/>
  <c r="J30" i="3"/>
  <c r="D30" i="3" s="1"/>
  <c r="O30" i="3" s="1"/>
  <c r="J44" i="3"/>
  <c r="D44" i="3" s="1"/>
  <c r="O44" i="3" s="1"/>
  <c r="J41" i="3"/>
  <c r="D41" i="3" s="1"/>
  <c r="O41" i="3" s="1"/>
  <c r="J76" i="3"/>
  <c r="D76" i="3" s="1"/>
  <c r="O76" i="3" s="1"/>
  <c r="J79" i="3"/>
  <c r="D79" i="3" s="1"/>
  <c r="O79" i="3" s="1"/>
  <c r="J89" i="3"/>
  <c r="D89" i="3" s="1"/>
  <c r="O89" i="3" s="1"/>
  <c r="J11" i="3"/>
  <c r="D11" i="3" s="1"/>
  <c r="O11" i="3" s="1"/>
  <c r="J59" i="3"/>
  <c r="D59" i="3" s="1"/>
  <c r="O59" i="3" s="1"/>
  <c r="J40" i="3"/>
  <c r="D40" i="3" s="1"/>
  <c r="O40" i="3" s="1"/>
  <c r="J86" i="3"/>
  <c r="D86" i="3" s="1"/>
  <c r="O86" i="3" s="1"/>
  <c r="J80" i="3"/>
  <c r="D80" i="3" s="1"/>
  <c r="O80" i="3" s="1"/>
  <c r="J21" i="3"/>
  <c r="D21" i="3" s="1"/>
  <c r="O21" i="3" s="1"/>
  <c r="J81" i="3"/>
  <c r="D81" i="3" s="1"/>
  <c r="O81" i="3" s="1"/>
  <c r="J98" i="3"/>
  <c r="D98" i="3" s="1"/>
  <c r="O98" i="3" s="1"/>
  <c r="J32" i="3"/>
  <c r="D32" i="3" s="1"/>
  <c r="O32" i="3" s="1"/>
  <c r="B3" i="3" l="1"/>
  <c r="E3" i="3"/>
  <c r="N88" i="3"/>
  <c r="P88" i="3"/>
  <c r="M88" i="3"/>
  <c r="P31" i="3"/>
  <c r="M31" i="3"/>
  <c r="B31" i="3" s="1"/>
  <c r="N31" i="3"/>
  <c r="E31" i="3" s="1"/>
  <c r="P9" i="3"/>
  <c r="N9" i="3"/>
  <c r="M9" i="3"/>
  <c r="P15" i="3"/>
  <c r="E15" i="3" s="1"/>
  <c r="M15" i="3"/>
  <c r="N15" i="3"/>
  <c r="M62" i="3"/>
  <c r="N62" i="3"/>
  <c r="P62" i="3"/>
  <c r="N64" i="3"/>
  <c r="P64" i="3"/>
  <c r="M64" i="3"/>
  <c r="M22" i="3"/>
  <c r="P22" i="3"/>
  <c r="N22" i="3"/>
  <c r="E70" i="3"/>
  <c r="M70" i="3"/>
  <c r="B70" i="3" s="1"/>
  <c r="P70" i="3"/>
  <c r="N70" i="3"/>
  <c r="M26" i="3"/>
  <c r="B26" i="3" s="1"/>
  <c r="P26" i="3"/>
  <c r="N26" i="3"/>
  <c r="P43" i="3"/>
  <c r="M43" i="3"/>
  <c r="E43" i="3" s="1"/>
  <c r="N43" i="3"/>
  <c r="N36" i="3"/>
  <c r="P36" i="3"/>
  <c r="M36" i="3"/>
  <c r="B36" i="3" s="1"/>
  <c r="N4" i="3"/>
  <c r="P4" i="3"/>
  <c r="M4" i="3"/>
  <c r="N96" i="3"/>
  <c r="E96" i="3" s="1"/>
  <c r="P96" i="3"/>
  <c r="M96" i="3"/>
  <c r="N97" i="3"/>
  <c r="P97" i="3"/>
  <c r="M97" i="3"/>
  <c r="B97" i="3" s="1"/>
  <c r="P87" i="3"/>
  <c r="M87" i="3"/>
  <c r="B87" i="3" s="1"/>
  <c r="N87" i="3"/>
  <c r="P47" i="3"/>
  <c r="M47" i="3"/>
  <c r="B47" i="3" s="1"/>
  <c r="N47" i="3"/>
  <c r="N60" i="3"/>
  <c r="P60" i="3"/>
  <c r="M60" i="3"/>
  <c r="N84" i="3"/>
  <c r="E84" i="3" s="1"/>
  <c r="P84" i="3"/>
  <c r="M84" i="3"/>
  <c r="B84" i="3" s="1"/>
  <c r="N56" i="3"/>
  <c r="E56" i="3" s="1"/>
  <c r="P56" i="3"/>
  <c r="M56" i="3"/>
  <c r="B56" i="3" s="1"/>
  <c r="P53" i="3"/>
  <c r="N53" i="3"/>
  <c r="M53" i="3"/>
  <c r="B53" i="3" s="1"/>
  <c r="M10" i="3"/>
  <c r="P10" i="3"/>
  <c r="N10" i="3"/>
  <c r="M54" i="3"/>
  <c r="B54" i="3" s="1"/>
  <c r="P54" i="3"/>
  <c r="N54" i="3"/>
  <c r="N48" i="3"/>
  <c r="P48" i="3"/>
  <c r="M48" i="3"/>
  <c r="B48" i="3" s="1"/>
  <c r="P69" i="3"/>
  <c r="N69" i="3"/>
  <c r="M69" i="3"/>
  <c r="M14" i="3"/>
  <c r="B14" i="3" s="1"/>
  <c r="N14" i="3"/>
  <c r="E14" i="3" s="1"/>
  <c r="P14" i="3"/>
  <c r="N100" i="3"/>
  <c r="P100" i="3"/>
  <c r="M100" i="3"/>
  <c r="B100" i="3" s="1"/>
  <c r="N8" i="3"/>
  <c r="P8" i="3"/>
  <c r="M8" i="3"/>
  <c r="M38" i="3"/>
  <c r="E38" i="3" s="1"/>
  <c r="P38" i="3"/>
  <c r="N38" i="3"/>
  <c r="N81" i="3"/>
  <c r="P81" i="3"/>
  <c r="E81" i="3" s="1"/>
  <c r="M81" i="3"/>
  <c r="N40" i="3"/>
  <c r="P40" i="3"/>
  <c r="M40" i="3"/>
  <c r="B40" i="3" s="1"/>
  <c r="P79" i="3"/>
  <c r="M79" i="3"/>
  <c r="B79" i="3" s="1"/>
  <c r="N79" i="3"/>
  <c r="M78" i="3"/>
  <c r="B78" i="3" s="1"/>
  <c r="N78" i="3"/>
  <c r="P78" i="3"/>
  <c r="M34" i="3"/>
  <c r="P34" i="3"/>
  <c r="N34" i="3"/>
  <c r="P67" i="3"/>
  <c r="M67" i="3"/>
  <c r="B67" i="3" s="1"/>
  <c r="N67" i="3"/>
  <c r="N25" i="3"/>
  <c r="P25" i="3"/>
  <c r="M25" i="3"/>
  <c r="B25" i="3" s="1"/>
  <c r="P63" i="3"/>
  <c r="E63" i="3" s="1"/>
  <c r="M63" i="3"/>
  <c r="N63" i="3"/>
  <c r="M82" i="3"/>
  <c r="B82" i="3" s="1"/>
  <c r="P82" i="3"/>
  <c r="N82" i="3"/>
  <c r="P75" i="3"/>
  <c r="M75" i="3"/>
  <c r="B75" i="3" s="1"/>
  <c r="N75" i="3"/>
  <c r="E75" i="3" s="1"/>
  <c r="N17" i="3"/>
  <c r="P17" i="3"/>
  <c r="E17" i="3" s="1"/>
  <c r="M17" i="3"/>
  <c r="B17" i="3" s="1"/>
  <c r="P61" i="3"/>
  <c r="E61" i="3" s="1"/>
  <c r="N61" i="3"/>
  <c r="M61" i="3"/>
  <c r="B61" i="3" s="1"/>
  <c r="N13" i="3"/>
  <c r="P13" i="3"/>
  <c r="M13" i="3"/>
  <c r="B13" i="3" s="1"/>
  <c r="P35" i="3"/>
  <c r="M35" i="3"/>
  <c r="B35" i="3" s="1"/>
  <c r="N35" i="3"/>
  <c r="N21" i="3"/>
  <c r="P21" i="3"/>
  <c r="M21" i="3"/>
  <c r="B21" i="3" s="1"/>
  <c r="P59" i="3"/>
  <c r="M59" i="3"/>
  <c r="N59" i="3"/>
  <c r="N76" i="3"/>
  <c r="P76" i="3"/>
  <c r="M76" i="3"/>
  <c r="M30" i="3"/>
  <c r="B30" i="3" s="1"/>
  <c r="N30" i="3"/>
  <c r="E30" i="3" s="1"/>
  <c r="P30" i="3"/>
  <c r="N28" i="3"/>
  <c r="P28" i="3"/>
  <c r="E28" i="3" s="1"/>
  <c r="M28" i="3"/>
  <c r="B28" i="3" s="1"/>
  <c r="M42" i="3"/>
  <c r="B42" i="3" s="1"/>
  <c r="N42" i="3"/>
  <c r="P42" i="3"/>
  <c r="E42" i="3" s="1"/>
  <c r="P45" i="3"/>
  <c r="N45" i="3"/>
  <c r="E45" i="3" s="1"/>
  <c r="M45" i="3"/>
  <c r="B45" i="3" s="1"/>
  <c r="M90" i="3"/>
  <c r="B90" i="3" s="1"/>
  <c r="P90" i="3"/>
  <c r="N90" i="3"/>
  <c r="M46" i="3"/>
  <c r="N46" i="3"/>
  <c r="P46" i="3"/>
  <c r="N68" i="3"/>
  <c r="P68" i="3"/>
  <c r="M68" i="3"/>
  <c r="B68" i="3" s="1"/>
  <c r="N5" i="3"/>
  <c r="P5" i="3"/>
  <c r="M5" i="3"/>
  <c r="N12" i="3"/>
  <c r="E12" i="3" s="1"/>
  <c r="P12" i="3"/>
  <c r="M12" i="3"/>
  <c r="B12" i="3" s="1"/>
  <c r="N32" i="3"/>
  <c r="P32" i="3"/>
  <c r="E32" i="3" s="1"/>
  <c r="M32" i="3"/>
  <c r="B32" i="3" s="1"/>
  <c r="N80" i="3"/>
  <c r="P80" i="3"/>
  <c r="M80" i="3"/>
  <c r="B80" i="3" s="1"/>
  <c r="P11" i="3"/>
  <c r="M11" i="3"/>
  <c r="B11" i="3" s="1"/>
  <c r="N11" i="3"/>
  <c r="N41" i="3"/>
  <c r="E41" i="3" s="1"/>
  <c r="P41" i="3"/>
  <c r="M41" i="3"/>
  <c r="M94" i="3"/>
  <c r="N94" i="3"/>
  <c r="E94" i="3" s="1"/>
  <c r="P94" i="3"/>
  <c r="P99" i="3"/>
  <c r="M99" i="3"/>
  <c r="N99" i="3"/>
  <c r="P19" i="3"/>
  <c r="M19" i="3"/>
  <c r="B19" i="3" s="1"/>
  <c r="N19" i="3"/>
  <c r="P27" i="3"/>
  <c r="M27" i="3"/>
  <c r="B27" i="3" s="1"/>
  <c r="N27" i="3"/>
  <c r="N92" i="3"/>
  <c r="P92" i="3"/>
  <c r="M92" i="3"/>
  <c r="B92" i="3" s="1"/>
  <c r="M66" i="3"/>
  <c r="N66" i="3"/>
  <c r="P66" i="3"/>
  <c r="E66" i="3" s="1"/>
  <c r="M98" i="3"/>
  <c r="B98" i="3" s="1"/>
  <c r="N98" i="3"/>
  <c r="P98" i="3"/>
  <c r="E98" i="3" s="1"/>
  <c r="M86" i="3"/>
  <c r="B86" i="3" s="1"/>
  <c r="N86" i="3"/>
  <c r="P86" i="3"/>
  <c r="N89" i="3"/>
  <c r="E89" i="3" s="1"/>
  <c r="P89" i="3"/>
  <c r="M89" i="3"/>
  <c r="B89" i="3" s="1"/>
  <c r="N44" i="3"/>
  <c r="P44" i="3"/>
  <c r="E44" i="3" s="1"/>
  <c r="M44" i="3"/>
  <c r="B44" i="3" s="1"/>
  <c r="E21" i="3"/>
  <c r="N85" i="3"/>
  <c r="M85" i="3"/>
  <c r="B85" i="3" s="1"/>
  <c r="P85" i="3"/>
  <c r="P77" i="3"/>
  <c r="N77" i="3"/>
  <c r="E77" i="3" s="1"/>
  <c r="M77" i="3"/>
  <c r="B77" i="3" s="1"/>
  <c r="P95" i="3"/>
  <c r="M95" i="3"/>
  <c r="B95" i="3" s="1"/>
  <c r="N95" i="3"/>
  <c r="P51" i="3"/>
  <c r="M51" i="3"/>
  <c r="B51" i="3" s="1"/>
  <c r="N51" i="3"/>
  <c r="E82" i="3"/>
  <c r="N73" i="3"/>
  <c r="M73" i="3"/>
  <c r="B73" i="3" s="1"/>
  <c r="P73" i="3"/>
  <c r="E73" i="3" s="1"/>
  <c r="P39" i="3"/>
  <c r="M39" i="3"/>
  <c r="B39" i="3" s="1"/>
  <c r="N39" i="3"/>
  <c r="E37" i="3"/>
  <c r="N37" i="3"/>
  <c r="P37" i="3"/>
  <c r="M37" i="3"/>
  <c r="P33" i="3"/>
  <c r="N33" i="3"/>
  <c r="M33" i="3"/>
  <c r="B33" i="3" s="1"/>
  <c r="M6" i="3"/>
  <c r="P6" i="3"/>
  <c r="N6" i="3"/>
  <c r="N93" i="3"/>
  <c r="E93" i="3" s="1"/>
  <c r="M93" i="3"/>
  <c r="P93" i="3"/>
  <c r="P7" i="3"/>
  <c r="M7" i="3"/>
  <c r="N7" i="3"/>
  <c r="N65" i="3"/>
  <c r="P65" i="3"/>
  <c r="M65" i="3"/>
  <c r="B65" i="3" s="1"/>
  <c r="P83" i="3"/>
  <c r="M83" i="3"/>
  <c r="E83" i="3" s="1"/>
  <c r="N83" i="3"/>
  <c r="N49" i="3"/>
  <c r="P49" i="3"/>
  <c r="M49" i="3"/>
  <c r="B49" i="3" s="1"/>
  <c r="M74" i="3"/>
  <c r="B74" i="3" s="1"/>
  <c r="N74" i="3"/>
  <c r="P74" i="3"/>
  <c r="E64" i="3"/>
  <c r="P23" i="3"/>
  <c r="M23" i="3"/>
  <c r="N23" i="3"/>
  <c r="P55" i="3"/>
  <c r="M55" i="3"/>
  <c r="N55" i="3"/>
  <c r="M18" i="3"/>
  <c r="E18" i="3" s="1"/>
  <c r="N18" i="3"/>
  <c r="P18" i="3"/>
  <c r="N57" i="3"/>
  <c r="P57" i="3"/>
  <c r="E57" i="3" s="1"/>
  <c r="M57" i="3"/>
  <c r="B57" i="3" s="1"/>
  <c r="N20" i="3"/>
  <c r="P20" i="3"/>
  <c r="M20" i="3"/>
  <c r="E20" i="3" s="1"/>
  <c r="N16" i="3"/>
  <c r="P16" i="3"/>
  <c r="M16" i="3"/>
  <c r="P91" i="3"/>
  <c r="M91" i="3"/>
  <c r="B91" i="3" s="1"/>
  <c r="N91" i="3"/>
  <c r="E91" i="3" s="1"/>
  <c r="N29" i="3"/>
  <c r="P29" i="3"/>
  <c r="E29" i="3" s="1"/>
  <c r="M29" i="3"/>
  <c r="B29" i="3" s="1"/>
  <c r="N24" i="3"/>
  <c r="P24" i="3"/>
  <c r="M24" i="3"/>
  <c r="B24" i="3" s="1"/>
  <c r="M50" i="3"/>
  <c r="B50" i="3" s="1"/>
  <c r="N50" i="3"/>
  <c r="P50" i="3"/>
  <c r="N52" i="3"/>
  <c r="P52" i="3"/>
  <c r="M52" i="3"/>
  <c r="B52" i="3" s="1"/>
  <c r="P71" i="3"/>
  <c r="M71" i="3"/>
  <c r="E71" i="3" s="1"/>
  <c r="N71" i="3"/>
  <c r="M58" i="3"/>
  <c r="B58" i="3" s="1"/>
  <c r="N58" i="3"/>
  <c r="P58" i="3"/>
  <c r="E58" i="3" s="1"/>
  <c r="N72" i="3"/>
  <c r="P72" i="3"/>
  <c r="E72" i="3" s="1"/>
  <c r="M72" i="3"/>
  <c r="E36" i="3"/>
  <c r="B63" i="3"/>
  <c r="E62" i="3"/>
  <c r="B62" i="3"/>
  <c r="B81" i="3"/>
  <c r="B69" i="3"/>
  <c r="B94" i="3"/>
  <c r="B60" i="3"/>
  <c r="E60" i="3"/>
  <c r="B93" i="3"/>
  <c r="E11" i="3"/>
  <c r="E27" i="3"/>
  <c r="B41" i="3"/>
  <c r="E22" i="3"/>
  <c r="B22" i="3"/>
  <c r="B72" i="3"/>
  <c r="B10" i="3"/>
  <c r="E48" i="3"/>
  <c r="B23" i="3"/>
  <c r="B64" i="3"/>
  <c r="B71" i="3"/>
  <c r="B59" i="3"/>
  <c r="E59" i="3"/>
  <c r="B76" i="3"/>
  <c r="E99" i="3"/>
  <c r="E34" i="3"/>
  <c r="B34" i="3"/>
  <c r="E92" i="3"/>
  <c r="B66" i="3"/>
  <c r="E25" i="3"/>
  <c r="E88" i="3"/>
  <c r="B88" i="3"/>
  <c r="E79" i="3"/>
  <c r="E67" i="3"/>
  <c r="E13" i="3"/>
  <c r="B46" i="3"/>
  <c r="B15" i="3"/>
  <c r="B55" i="3"/>
  <c r="E55" i="3"/>
  <c r="B99" i="3"/>
  <c r="E76" i="3"/>
  <c r="E49" i="3"/>
  <c r="B43" i="3"/>
  <c r="E86" i="3"/>
  <c r="B9" i="3"/>
  <c r="B37" i="3"/>
  <c r="B18" i="3"/>
  <c r="E54" i="3"/>
  <c r="E65" i="3"/>
  <c r="E74" i="3"/>
  <c r="E8" i="3"/>
  <c r="B8" i="3"/>
  <c r="B83" i="3"/>
  <c r="E100" i="3"/>
  <c r="B16" i="3"/>
  <c r="E16" i="3"/>
  <c r="E26" i="3" l="1"/>
  <c r="E78" i="3"/>
  <c r="B20" i="3"/>
  <c r="E68" i="3"/>
  <c r="E50" i="3"/>
  <c r="E40" i="3"/>
  <c r="E69" i="3"/>
  <c r="E10" i="3"/>
  <c r="E53" i="3"/>
  <c r="E87" i="3"/>
  <c r="E97" i="3"/>
  <c r="E23" i="3"/>
  <c r="E95" i="3"/>
  <c r="E35" i="3"/>
  <c r="E47" i="3"/>
  <c r="E24" i="3"/>
  <c r="E33" i="3"/>
  <c r="E80" i="3"/>
  <c r="E52" i="3"/>
  <c r="E39" i="3"/>
  <c r="E51" i="3"/>
  <c r="E85" i="3"/>
  <c r="E19" i="3"/>
  <c r="E46" i="3"/>
  <c r="E90" i="3"/>
  <c r="E9" i="3"/>
  <c r="B4" i="3"/>
  <c r="E4" i="3"/>
  <c r="B6" i="3"/>
  <c r="E6" i="3"/>
  <c r="B7" i="3"/>
  <c r="E7" i="3"/>
  <c r="B38" i="3"/>
  <c r="E5" i="3"/>
  <c r="B96" i="3"/>
</calcChain>
</file>

<file path=xl/sharedStrings.xml><?xml version="1.0" encoding="utf-8"?>
<sst xmlns="http://schemas.openxmlformats.org/spreadsheetml/2006/main" count="165" uniqueCount="92">
  <si>
    <t>US$</t>
  </si>
  <si>
    <t>Serviços on-Cloud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</si>
  <si>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</si>
  <si>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</si>
  <si>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</si>
  <si>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</si>
  <si>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</si>
  <si>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</si>
  <si>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</si>
  <si>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</si>
  <si>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</si>
  <si>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</si>
  <si>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</si>
  <si>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PRODUTO MACRO</t>
  </si>
  <si>
    <t>PRODUTO MICRO</t>
  </si>
  <si>
    <t>ESPECIFICAÇÕES TÉCNICAS</t>
  </si>
  <si>
    <t>R$</t>
  </si>
  <si>
    <t>ATUAL - NOME MACRO</t>
  </si>
  <si>
    <t>NOVO - NOME MACRO</t>
  </si>
  <si>
    <t>ATUAL - NOME MICRO</t>
  </si>
  <si>
    <t>NOVO - NOME MICRO</t>
  </si>
  <si>
    <t>CUSTO RS</t>
  </si>
  <si>
    <t>ATUAL -COD.  P/N</t>
  </si>
  <si>
    <t>% MARGEM</t>
  </si>
  <si>
    <t>3166307 || 1.5m 12Gb SAS Cable (mSAS HD</t>
  </si>
  <si>
    <t>4680ACUB</t>
  </si>
  <si>
    <t>ASDF</t>
  </si>
  <si>
    <t>Armazenamento</t>
  </si>
  <si>
    <t>2848553 || APPLIANCE FIREWALL</t>
  </si>
  <si>
    <t>Antivírus e Segurança</t>
  </si>
  <si>
    <t>Armazenamento Cloud</t>
  </si>
  <si>
    <t>Backup e Recuperação de Dados on-Cloud</t>
  </si>
  <si>
    <t>Componentes</t>
  </si>
  <si>
    <t>Componentes de Armazenamento</t>
  </si>
  <si>
    <t>Componentes de Energia</t>
  </si>
  <si>
    <t>Componentes de Rede</t>
  </si>
  <si>
    <t>Componentes de Servidores</t>
  </si>
  <si>
    <t>Configuração 2 RDSAPP</t>
  </si>
  <si>
    <t>Consultoria em TI</t>
  </si>
  <si>
    <t>Contrato de Serviços de Suporte Técnico</t>
  </si>
  <si>
    <t>Energia</t>
  </si>
  <si>
    <t>Firewalls</t>
  </si>
  <si>
    <t>HARDWARE</t>
  </si>
  <si>
    <t>Implantação e Configuração</t>
  </si>
  <si>
    <t>Implementação</t>
  </si>
  <si>
    <t>Implementação e Configuração em Nuvem</t>
  </si>
  <si>
    <t>Implementação e Configuração on-Premises</t>
  </si>
  <si>
    <t>Infraestrutura Física / Lógica</t>
  </si>
  <si>
    <t>Instalação de Gateway de TS com Acesso Web</t>
  </si>
  <si>
    <t>Licença PFSense</t>
  </si>
  <si>
    <t>Licenças AD Backup</t>
  </si>
  <si>
    <t>Licenças BitDefender</t>
  </si>
  <si>
    <t>Licenças Microsoft</t>
  </si>
  <si>
    <t>Licenças Veeam</t>
  </si>
  <si>
    <t>Licenças Vmware</t>
  </si>
  <si>
    <t>Licenciamento de Firewall</t>
  </si>
  <si>
    <t>Licenciamento Exata</t>
  </si>
  <si>
    <t>Licenciamento PONTOMAIS</t>
  </si>
  <si>
    <t>Microsoft</t>
  </si>
  <si>
    <t>Migração para a Nuvem</t>
  </si>
  <si>
    <t>Nobreacks</t>
  </si>
  <si>
    <t>Oracle</t>
  </si>
  <si>
    <t>Produtos</t>
  </si>
  <si>
    <t>Produtos - Cabeamento Estruturado</t>
  </si>
  <si>
    <t>Rede</t>
  </si>
  <si>
    <t>Segurança</t>
  </si>
  <si>
    <t>Serviços - Cabeamento Estruturado</t>
  </si>
  <si>
    <t>Serviços de Consultoria</t>
  </si>
  <si>
    <t>Serviços de Infraestrutura de TI - CLOUD</t>
  </si>
  <si>
    <t>Serviços de Infraestrutura de TI - Híbrido</t>
  </si>
  <si>
    <t>Serviços de Infraestrutura de TI - On-Primese</t>
  </si>
  <si>
    <t>Serviços de Rede</t>
  </si>
  <si>
    <t>Serviços de Segurança</t>
  </si>
  <si>
    <t>Serviços de Segurança em Ambiente de Nuvem</t>
  </si>
  <si>
    <t>Serviços on-Premises</t>
  </si>
  <si>
    <t>Servidores</t>
  </si>
  <si>
    <t>Servidores on premise</t>
  </si>
  <si>
    <t>Sistema Operacional</t>
  </si>
  <si>
    <t>Software de Aplicação</t>
  </si>
  <si>
    <t>Software de Backup</t>
  </si>
  <si>
    <t>Software de Backup 2</t>
  </si>
  <si>
    <t>Storages</t>
  </si>
  <si>
    <t>Suporte Técnico - TI on-Cloud</t>
  </si>
  <si>
    <t>Suporte Técnico - TI on-Premises</t>
  </si>
  <si>
    <t>Tapes</t>
  </si>
  <si>
    <t>Teste Leite</t>
  </si>
  <si>
    <t>testes</t>
  </si>
  <si>
    <t>vinculos</t>
  </si>
  <si>
    <t>VMware</t>
  </si>
  <si>
    <t>GRUPO - PROD MACRO</t>
  </si>
  <si>
    <t>GRUPO - PROD MICRO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</si>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</sst>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8"/>
      <color rgb="FFFFC00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F1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206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4" fontId="1" fillId="0" borderId="0" xfId="0" applyNumberFormat="1" applyFon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1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Continuous" vertical="center"/>
    </xf>
    <xf numFmtId="0" fontId="8" fillId="4" borderId="5" xfId="0" applyFont="1" applyFill="1" applyBorder="1" applyAlignment="1">
      <alignment horizontal="centerContinuous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6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Alignment="1">
      <alignment horizontal="centerContinuous" vertical="center"/>
    </xf>
    <xf numFmtId="0" fontId="8" fillId="6" borderId="0" xfId="0" applyFont="1" applyFill="1" applyBorder="1" applyAlignment="1">
      <alignment horizontal="centerContinuous" vertical="center"/>
    </xf>
    <xf numFmtId="0" fontId="11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4" fillId="6" borderId="0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 wrapText="1"/>
    </xf>
    <xf numFmtId="0" fontId="14" fillId="6" borderId="4" xfId="0" applyFont="1" applyFill="1" applyBorder="1" applyAlignment="1">
      <alignment horizontal="centerContinuous" vertical="center"/>
    </xf>
    <xf numFmtId="0" fontId="5" fillId="0" borderId="0" xfId="0" applyFont="1"/>
    <xf numFmtId="0" fontId="5" fillId="4" borderId="0" xfId="0" applyFont="1" applyFill="1" applyBorder="1"/>
    <xf numFmtId="0" fontId="15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206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C00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Estilo de Tabela 1" pivot="0" count="1" xr9:uid="{A44FF45F-F8DC-43EE-B53F-36E66C366C08}">
      <tableStyleElement type="wholeTable" dxfId="10"/>
    </tableStyle>
    <tableStyle name="Teste" pivot="0" count="3" xr9:uid="{FCC7ED66-560A-42F7-9130-2CCF12DF36C6}">
      <tableStyleElement type="wholeTable" dxfId="7"/>
      <tableStyleElement type="firstRowStripe" dxfId="9"/>
      <tableStyleElement type="secondRowStripe" dxfId="8"/>
    </tableStyle>
  </tableStyles>
  <colors>
    <mruColors>
      <color rgb="FFFFF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07403-9C17-074F-8DCC-FD971D04E6F0}" name="Tabela2" displayName="Tabela2" ref="F2:P100" totalsRowShown="0" headerRowDxfId="16" dataDxfId="15">
  <tableColumns count="11">
    <tableColumn id="1" xr3:uid="{DF738AB3-B7AE-7D46-B927-DB2C8534EF90}" name="MOEDA" dataDxfId="1">
      <calculatedColumnFormula>IFERROR(VLOOKUP($G3, dados!$G:$J, 4, FALSE), "")</calculatedColumnFormula>
    </tableColumn>
    <tableColumn id="2" xr3:uid="{F3D54CAB-C9E9-2946-9990-D4AA4834B83C}" name="ATUAL - NOME MACRO" dataDxfId="2"/>
    <tableColumn id="3" xr3:uid="{35C59916-1C6C-BA4A-8457-066778DDAFE6}" name="NOVO - NOME MACRO" dataDxfId="14"/>
    <tableColumn id="4" xr3:uid="{88662C6F-D444-0D4E-8A0F-AFF1C968E9CE}" name="GRUPO - PROD MACRO" dataDxfId="13">
      <calculatedColumnFormula>IFERROR(VLOOKUP(VLOOKUP($G3, dados!$G:$I, 3, FALSE), dados!$B:$C, 2, FALSE), "")</calculatedColumnFormula>
    </tableColumn>
    <tableColumn id="6" xr3:uid="{7080F607-E9BA-E541-A58B-288D2FD52A35}" name="ATUAL - NOME MICRO" dataDxfId="6">
      <calculatedColumnFormula>IFERROR(IF(VLOOKUP($K3,dados!$K:$O,2,FALSE)=0,"",VLOOKUP($K3,dados!$K:$O,2,FALSE)),"")</calculatedColumnFormula>
    </tableColumn>
    <tableColumn id="13" xr3:uid="{06F67A14-F576-4DBE-A936-28CE6C2064E5}" name="ATUAL -COD.  P/N" dataDxfId="11">
      <calculatedColumnFormula>IFERROR(VLOOKUP($J3, dados!$K:$O, 5, FALSE), "")</calculatedColumnFormula>
    </tableColumn>
    <tableColumn id="7" xr3:uid="{60958C29-CF5F-4A47-9F38-3BA2ADDD6A24}" name="NOVO - NOME MICRO" dataDxfId="12"/>
    <tableColumn id="9" xr3:uid="{5A252081-4F25-FD4A-9005-218DD547C293}" name="CUSTO RS" dataDxfId="5">
      <calculatedColumnFormula>IFERROR(VLOOKUP($J3, dados!$L:$R, 7, FALSE), "")</calculatedColumnFormula>
    </tableColumn>
    <tableColumn id="8" xr3:uid="{29272321-0834-8045-8A22-3C6542A35D7C}" name="% MARGEM" dataDxfId="4">
      <calculatedColumnFormula>IFERROR(VLOOKUP($J3, dados!$L:$R, 6, FALSE), "")</calculatedColumnFormula>
    </tableColumn>
    <tableColumn id="10" xr3:uid="{8DF65D9B-06A0-6B4F-BBDE-34B5B4DB2384}" name="GRUPO - PROD MICRO" dataDxfId="0">
      <calculatedColumnFormula>IF($D3="",IFERROR(VLOOKUP(VLOOKUP($G3,dados!$G:$I,3,FALSE),dados!$B:$C,2,FALSE),""),IFERROR(VLOOKUP(VLOOKUP($J3,dados!$L:$N,3,FALSE),dados!$B:$C,2,FALSE),""))</calculatedColumnFormula>
    </tableColumn>
    <tableColumn id="11" xr3:uid="{EF62999E-EDB4-CF44-8FE6-FFB01A3089D7}" name="ESPECIFICAÇÕES TÉCNICAS" dataDxfId="3">
      <calculatedColumnFormula>IFERROR(IF(VLOOKUP($J3,dados!$L:$S,8,FALSE)=0,"",VLOOKUP($J3,dados!$L:$S,8,FALSE)),"")</calculatedColumnFormula>
    </tableColumn>
  </tableColumns>
  <tableStyleInfo name="Tes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opLeftCell="C1" zoomScaleNormal="100" workbookViewId="0">
      <selection activeCell="S1" sqref="S1"/>
    </sheetView>
  </sheetViews>
  <sheetFormatPr defaultColWidth="8.85546875" defaultRowHeight="15" x14ac:dyDescent="0.25"/>
  <cols>
    <col min="1" max="1" width="42.7109375" customWidth="1"/>
    <col min="2" max="2" width="10" customWidth="1"/>
    <col min="3" max="3" width="42.7109375" customWidth="1"/>
    <col min="4" max="4" width="4.28515625" bestFit="1" customWidth="1"/>
    <col min="5" max="5" width="2" bestFit="1" customWidth="1"/>
    <col min="7" max="7" width="83.7109375" bestFit="1" customWidth="1"/>
    <col min="8" max="8" width="8" bestFit="1" customWidth="1"/>
    <col min="9" max="9" width="10" bestFit="1" customWidth="1"/>
    <col min="10" max="10" width="4.28515625" bestFit="1" customWidth="1"/>
    <col min="11" max="11" width="9.7109375" bestFit="1" customWidth="1"/>
    <col min="12" max="12" width="39" bestFit="1" customWidth="1"/>
    <col min="13" max="13" width="8" bestFit="1" customWidth="1"/>
    <col min="14" max="14" width="10" bestFit="1" customWidth="1"/>
    <col min="15" max="15" width="3.140625" bestFit="1" customWidth="1"/>
    <col min="16" max="16" width="9.7109375" bestFit="1" customWidth="1"/>
    <col min="17" max="17" width="3" bestFit="1" customWidth="1"/>
    <col min="18" max="18" width="7" bestFit="1" customWidth="1"/>
  </cols>
  <sheetData>
    <row r="1" spans="1:19" x14ac:dyDescent="0.25">
      <c r="A1" t="s">
        <v>29</v>
      </c>
      <c r="B1">
        <v>100243342</v>
      </c>
      <c r="C1" t="s">
        <v>29</v>
      </c>
      <c r="D1" t="s">
        <v>0</v>
      </c>
      <c r="E1">
        <v>2</v>
      </c>
      <c r="G1" t="s">
        <v>28</v>
      </c>
      <c r="H1">
        <v>2848553</v>
      </c>
      <c r="I1">
        <v>100126395</v>
      </c>
      <c r="J1" t="s">
        <v>16</v>
      </c>
      <c r="K1" t="s">
        <v>25</v>
      </c>
      <c r="L1" t="s">
        <v>24</v>
      </c>
      <c r="M1">
        <v>3166307</v>
      </c>
      <c r="N1">
        <v>100126345</v>
      </c>
      <c r="O1" t="s">
        <v>16</v>
      </c>
      <c r="P1" t="s">
        <v>25</v>
      </c>
      <c r="Q1">
        <v>70</v>
      </c>
      <c r="R1">
        <v>334.27</v>
      </c>
      <c r="S1" t="s">
        <v>91</v>
      </c>
    </row>
    <row r="2" spans="1:19" x14ac:dyDescent="0.25">
      <c r="A2" t="s">
        <v>27</v>
      </c>
      <c r="B2">
        <v>100243328</v>
      </c>
      <c r="C2" t="s">
        <v>27</v>
      </c>
      <c r="D2" t="s">
        <v>16</v>
      </c>
      <c r="E2">
        <v>1</v>
      </c>
    </row>
    <row r="3" spans="1:19" x14ac:dyDescent="0.25">
      <c r="A3" t="s">
        <v>30</v>
      </c>
      <c r="B3">
        <v>100335391</v>
      </c>
      <c r="C3" t="s">
        <v>30</v>
      </c>
    </row>
    <row r="4" spans="1:19" x14ac:dyDescent="0.25">
      <c r="A4" t="s">
        <v>31</v>
      </c>
      <c r="B4">
        <v>100243347</v>
      </c>
      <c r="C4" t="s">
        <v>31</v>
      </c>
    </row>
    <row r="5" spans="1:19" x14ac:dyDescent="0.25">
      <c r="A5" t="s">
        <v>32</v>
      </c>
      <c r="B5">
        <v>100218712</v>
      </c>
      <c r="C5" t="s">
        <v>32</v>
      </c>
    </row>
    <row r="6" spans="1:19" x14ac:dyDescent="0.25">
      <c r="A6" t="s">
        <v>33</v>
      </c>
      <c r="B6">
        <v>100243444</v>
      </c>
      <c r="C6" t="s">
        <v>33</v>
      </c>
    </row>
    <row r="7" spans="1:19" x14ac:dyDescent="0.25">
      <c r="A7" t="s">
        <v>34</v>
      </c>
      <c r="B7">
        <v>100243445</v>
      </c>
      <c r="C7" t="s">
        <v>34</v>
      </c>
    </row>
    <row r="8" spans="1:19" x14ac:dyDescent="0.25">
      <c r="A8" t="s">
        <v>35</v>
      </c>
      <c r="B8">
        <v>100243446</v>
      </c>
      <c r="C8" t="s">
        <v>35</v>
      </c>
    </row>
    <row r="9" spans="1:19" x14ac:dyDescent="0.25">
      <c r="A9" t="s">
        <v>36</v>
      </c>
      <c r="B9">
        <v>100243443</v>
      </c>
      <c r="C9" t="s">
        <v>36</v>
      </c>
    </row>
    <row r="10" spans="1:19" x14ac:dyDescent="0.25">
      <c r="A10" t="s">
        <v>37</v>
      </c>
      <c r="B10">
        <v>100348487</v>
      </c>
      <c r="C10" t="s">
        <v>37</v>
      </c>
    </row>
    <row r="11" spans="1:19" x14ac:dyDescent="0.25">
      <c r="A11" t="s">
        <v>38</v>
      </c>
      <c r="B11">
        <v>100243346</v>
      </c>
      <c r="C11" t="s">
        <v>38</v>
      </c>
    </row>
    <row r="12" spans="1:19" x14ac:dyDescent="0.25">
      <c r="A12" t="s">
        <v>39</v>
      </c>
      <c r="B12">
        <v>100128868</v>
      </c>
      <c r="C12" t="s">
        <v>39</v>
      </c>
    </row>
    <row r="13" spans="1:19" x14ac:dyDescent="0.25">
      <c r="A13" t="s">
        <v>40</v>
      </c>
      <c r="B13">
        <v>100243331</v>
      </c>
      <c r="C13" t="s">
        <v>40</v>
      </c>
    </row>
    <row r="14" spans="1:19" x14ac:dyDescent="0.25">
      <c r="A14" t="s">
        <v>41</v>
      </c>
      <c r="B14">
        <v>100126395</v>
      </c>
      <c r="C14" t="s">
        <v>41</v>
      </c>
    </row>
    <row r="15" spans="1:19" x14ac:dyDescent="0.25">
      <c r="A15" t="s">
        <v>42</v>
      </c>
      <c r="B15">
        <v>100174045</v>
      </c>
      <c r="C15" t="s">
        <v>42</v>
      </c>
    </row>
    <row r="16" spans="1:19" x14ac:dyDescent="0.25">
      <c r="A16" t="s">
        <v>43</v>
      </c>
      <c r="B16">
        <v>100243344</v>
      </c>
      <c r="C16" t="s">
        <v>43</v>
      </c>
    </row>
    <row r="17" spans="1:3" x14ac:dyDescent="0.25">
      <c r="A17" t="s">
        <v>44</v>
      </c>
      <c r="B17">
        <v>100194669</v>
      </c>
      <c r="C17" t="s">
        <v>44</v>
      </c>
    </row>
    <row r="18" spans="1:3" x14ac:dyDescent="0.25">
      <c r="A18" t="s">
        <v>45</v>
      </c>
      <c r="B18">
        <v>100243372</v>
      </c>
      <c r="C18" t="s">
        <v>45</v>
      </c>
    </row>
    <row r="19" spans="1:3" x14ac:dyDescent="0.25">
      <c r="A19" t="s">
        <v>46</v>
      </c>
      <c r="B19">
        <v>100244277</v>
      </c>
      <c r="C19" t="s">
        <v>46</v>
      </c>
    </row>
    <row r="20" spans="1:3" x14ac:dyDescent="0.25">
      <c r="A20" t="s">
        <v>47</v>
      </c>
      <c r="B20">
        <v>100139145</v>
      </c>
      <c r="C20" t="s">
        <v>47</v>
      </c>
    </row>
    <row r="21" spans="1:3" x14ac:dyDescent="0.25">
      <c r="A21" t="s">
        <v>48</v>
      </c>
      <c r="B21">
        <v>100348486</v>
      </c>
      <c r="C21" t="s">
        <v>48</v>
      </c>
    </row>
    <row r="22" spans="1:3" x14ac:dyDescent="0.25">
      <c r="A22" t="s">
        <v>49</v>
      </c>
      <c r="B22">
        <v>100243551</v>
      </c>
      <c r="C22" t="s">
        <v>49</v>
      </c>
    </row>
    <row r="23" spans="1:3" x14ac:dyDescent="0.25">
      <c r="A23" t="s">
        <v>50</v>
      </c>
      <c r="B23">
        <v>100126377</v>
      </c>
      <c r="C23" t="s">
        <v>50</v>
      </c>
    </row>
    <row r="24" spans="1:3" x14ac:dyDescent="0.25">
      <c r="A24" t="s">
        <v>51</v>
      </c>
      <c r="B24">
        <v>100126350</v>
      </c>
      <c r="C24" t="s">
        <v>51</v>
      </c>
    </row>
    <row r="25" spans="1:3" x14ac:dyDescent="0.25">
      <c r="A25" t="s">
        <v>52</v>
      </c>
      <c r="B25">
        <v>100126348</v>
      </c>
      <c r="C25" t="s">
        <v>52</v>
      </c>
    </row>
    <row r="26" spans="1:3" x14ac:dyDescent="0.25">
      <c r="A26" t="s">
        <v>53</v>
      </c>
      <c r="B26">
        <v>100126351</v>
      </c>
      <c r="C26" t="s">
        <v>53</v>
      </c>
    </row>
    <row r="27" spans="1:3" x14ac:dyDescent="0.25">
      <c r="A27" t="s">
        <v>54</v>
      </c>
      <c r="B27">
        <v>100126349</v>
      </c>
      <c r="C27" t="s">
        <v>54</v>
      </c>
    </row>
    <row r="28" spans="1:3" x14ac:dyDescent="0.25">
      <c r="A28" t="s">
        <v>55</v>
      </c>
      <c r="B28">
        <v>100126438</v>
      </c>
      <c r="C28" t="s">
        <v>55</v>
      </c>
    </row>
    <row r="29" spans="1:3" x14ac:dyDescent="0.25">
      <c r="A29" t="s">
        <v>56</v>
      </c>
      <c r="B29">
        <v>100361614</v>
      </c>
      <c r="C29" t="s">
        <v>56</v>
      </c>
    </row>
    <row r="30" spans="1:3" x14ac:dyDescent="0.25">
      <c r="A30" t="s">
        <v>57</v>
      </c>
      <c r="B30">
        <v>100197183</v>
      </c>
      <c r="C30" t="s">
        <v>57</v>
      </c>
    </row>
    <row r="31" spans="1:3" x14ac:dyDescent="0.25">
      <c r="A31" t="s">
        <v>58</v>
      </c>
      <c r="B31">
        <v>100243338</v>
      </c>
      <c r="C31" t="s">
        <v>58</v>
      </c>
    </row>
    <row r="32" spans="1:3" x14ac:dyDescent="0.25">
      <c r="A32" t="s">
        <v>59</v>
      </c>
      <c r="B32">
        <v>100243376</v>
      </c>
      <c r="C32" t="s">
        <v>59</v>
      </c>
    </row>
    <row r="33" spans="1:3" x14ac:dyDescent="0.25">
      <c r="A33" t="s">
        <v>60</v>
      </c>
      <c r="B33">
        <v>100139134</v>
      </c>
      <c r="C33" t="s">
        <v>60</v>
      </c>
    </row>
    <row r="34" spans="1:3" x14ac:dyDescent="0.25">
      <c r="A34" t="s">
        <v>61</v>
      </c>
      <c r="B34">
        <v>100243339</v>
      </c>
      <c r="C34" t="s">
        <v>61</v>
      </c>
    </row>
    <row r="35" spans="1:3" x14ac:dyDescent="0.25">
      <c r="A35" t="s">
        <v>62</v>
      </c>
      <c r="B35">
        <v>100342680</v>
      </c>
      <c r="C35" t="s">
        <v>62</v>
      </c>
    </row>
    <row r="36" spans="1:3" x14ac:dyDescent="0.25">
      <c r="A36" t="s">
        <v>63</v>
      </c>
      <c r="B36">
        <v>100361457</v>
      </c>
      <c r="C36" t="s">
        <v>63</v>
      </c>
    </row>
    <row r="37" spans="1:3" x14ac:dyDescent="0.25">
      <c r="A37" t="s">
        <v>64</v>
      </c>
      <c r="B37">
        <v>100243329</v>
      </c>
      <c r="C37" t="s">
        <v>64</v>
      </c>
    </row>
    <row r="38" spans="1:3" x14ac:dyDescent="0.25">
      <c r="A38" t="s">
        <v>65</v>
      </c>
      <c r="B38">
        <v>100243330</v>
      </c>
      <c r="C38" t="s">
        <v>65</v>
      </c>
    </row>
    <row r="39" spans="1:3" x14ac:dyDescent="0.25">
      <c r="A39" t="s">
        <v>66</v>
      </c>
      <c r="B39">
        <v>100361456</v>
      </c>
      <c r="C39" t="s">
        <v>66</v>
      </c>
    </row>
    <row r="40" spans="1:3" x14ac:dyDescent="0.25">
      <c r="A40" t="s">
        <v>67</v>
      </c>
      <c r="B40">
        <v>100350671</v>
      </c>
      <c r="C40" t="s">
        <v>67</v>
      </c>
    </row>
    <row r="41" spans="1:3" x14ac:dyDescent="0.25">
      <c r="A41" t="s">
        <v>68</v>
      </c>
      <c r="B41">
        <v>100128686</v>
      </c>
      <c r="C41" t="s">
        <v>68</v>
      </c>
    </row>
    <row r="42" spans="1:3" x14ac:dyDescent="0.25">
      <c r="A42" t="s">
        <v>69</v>
      </c>
      <c r="B42">
        <v>100233399</v>
      </c>
      <c r="C42" t="s">
        <v>69</v>
      </c>
    </row>
    <row r="43" spans="1:3" x14ac:dyDescent="0.25">
      <c r="A43" t="s">
        <v>70</v>
      </c>
      <c r="B43">
        <v>100102081</v>
      </c>
      <c r="C43" t="s">
        <v>70</v>
      </c>
    </row>
    <row r="44" spans="1:3" x14ac:dyDescent="0.25">
      <c r="A44" t="s">
        <v>71</v>
      </c>
      <c r="B44">
        <v>100243364</v>
      </c>
      <c r="C44" t="s">
        <v>71</v>
      </c>
    </row>
    <row r="45" spans="1:3" x14ac:dyDescent="0.25">
      <c r="A45" t="s">
        <v>72</v>
      </c>
      <c r="B45">
        <v>100288543</v>
      </c>
      <c r="C45" t="s">
        <v>72</v>
      </c>
    </row>
    <row r="46" spans="1:3" x14ac:dyDescent="0.25">
      <c r="A46" t="s">
        <v>73</v>
      </c>
      <c r="B46">
        <v>100243436</v>
      </c>
      <c r="C46" t="s">
        <v>73</v>
      </c>
    </row>
    <row r="47" spans="1:3" x14ac:dyDescent="0.25">
      <c r="A47" t="s">
        <v>1</v>
      </c>
      <c r="B47">
        <v>100348139</v>
      </c>
      <c r="C47" t="s">
        <v>1</v>
      </c>
    </row>
    <row r="48" spans="1:3" x14ac:dyDescent="0.25">
      <c r="A48" t="s">
        <v>74</v>
      </c>
      <c r="B48">
        <v>100244278</v>
      </c>
      <c r="C48" t="s">
        <v>74</v>
      </c>
    </row>
    <row r="49" spans="1:3" x14ac:dyDescent="0.25">
      <c r="A49" t="s">
        <v>75</v>
      </c>
      <c r="B49">
        <v>100243319</v>
      </c>
      <c r="C49" t="s">
        <v>75</v>
      </c>
    </row>
    <row r="50" spans="1:3" x14ac:dyDescent="0.25">
      <c r="A50" t="s">
        <v>76</v>
      </c>
      <c r="B50">
        <v>100126345</v>
      </c>
      <c r="C50" t="s">
        <v>76</v>
      </c>
    </row>
    <row r="51" spans="1:3" x14ac:dyDescent="0.25">
      <c r="A51" t="s">
        <v>77</v>
      </c>
      <c r="B51">
        <v>100360475</v>
      </c>
      <c r="C51" t="s">
        <v>77</v>
      </c>
    </row>
    <row r="52" spans="1:3" x14ac:dyDescent="0.25">
      <c r="A52" t="s">
        <v>78</v>
      </c>
      <c r="B52">
        <v>100243341</v>
      </c>
      <c r="C52" t="s">
        <v>78</v>
      </c>
    </row>
    <row r="53" spans="1:3" x14ac:dyDescent="0.25">
      <c r="A53" t="s">
        <v>79</v>
      </c>
      <c r="B53">
        <v>100243343</v>
      </c>
      <c r="C53" t="s">
        <v>79</v>
      </c>
    </row>
    <row r="54" spans="1:3" x14ac:dyDescent="0.25">
      <c r="A54" t="s">
        <v>80</v>
      </c>
      <c r="B54">
        <v>100194668</v>
      </c>
      <c r="C54" t="s">
        <v>80</v>
      </c>
    </row>
    <row r="55" spans="1:3" x14ac:dyDescent="0.25">
      <c r="A55" t="s">
        <v>81</v>
      </c>
      <c r="B55">
        <v>100126346</v>
      </c>
      <c r="C55" t="s">
        <v>81</v>
      </c>
    </row>
    <row r="56" spans="1:3" x14ac:dyDescent="0.25">
      <c r="A56" t="s">
        <v>82</v>
      </c>
      <c r="B56">
        <v>100243442</v>
      </c>
      <c r="C56" t="s">
        <v>82</v>
      </c>
    </row>
    <row r="57" spans="1:3" x14ac:dyDescent="0.25">
      <c r="A57" t="s">
        <v>83</v>
      </c>
      <c r="B57">
        <v>100243345</v>
      </c>
      <c r="C57" t="s">
        <v>83</v>
      </c>
    </row>
    <row r="58" spans="1:3" x14ac:dyDescent="0.25">
      <c r="A58" t="s">
        <v>84</v>
      </c>
      <c r="B58">
        <v>100126347</v>
      </c>
      <c r="C58" t="s">
        <v>84</v>
      </c>
    </row>
    <row r="59" spans="1:3" x14ac:dyDescent="0.25">
      <c r="A59" t="s">
        <v>85</v>
      </c>
      <c r="B59">
        <v>100370768</v>
      </c>
      <c r="C59" t="s">
        <v>85</v>
      </c>
    </row>
    <row r="60" spans="1:3" x14ac:dyDescent="0.25">
      <c r="A60" t="s">
        <v>86</v>
      </c>
      <c r="B60">
        <v>100370381</v>
      </c>
      <c r="C60" t="s">
        <v>86</v>
      </c>
    </row>
    <row r="61" spans="1:3" x14ac:dyDescent="0.25">
      <c r="A61" t="s">
        <v>87</v>
      </c>
      <c r="B61">
        <v>100368181</v>
      </c>
      <c r="C61" t="s">
        <v>87</v>
      </c>
    </row>
    <row r="62" spans="1:3" x14ac:dyDescent="0.25">
      <c r="A62" t="s">
        <v>88</v>
      </c>
      <c r="B62">
        <v>100243340</v>
      </c>
      <c r="C62" t="s">
        <v>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2</v>
      </c>
      <c r="C2" s="5" t="s">
        <v>3</v>
      </c>
      <c r="D2" s="34" t="s">
        <v>4</v>
      </c>
      <c r="E2" s="34"/>
      <c r="F2" s="7" t="s">
        <v>5</v>
      </c>
      <c r="G2" s="8"/>
    </row>
    <row r="3" spans="1:9" ht="16.5" customHeight="1" x14ac:dyDescent="0.25">
      <c r="A3" s="6"/>
      <c r="B3" s="9"/>
      <c r="C3" s="10" t="s">
        <v>6</v>
      </c>
      <c r="D3" s="35" t="s">
        <v>1</v>
      </c>
      <c r="E3" s="35"/>
      <c r="F3" s="11" t="s">
        <v>0</v>
      </c>
      <c r="G3" s="12">
        <f>IFERROR(VLOOKUP($D$3,dados!A1:B59,2,FALSE),"")</f>
        <v>100348139</v>
      </c>
      <c r="H3" s="13"/>
      <c r="I3" s="13"/>
    </row>
    <row r="4" spans="1:9" ht="15.75" customHeight="1" x14ac:dyDescent="0.25">
      <c r="A4" s="3"/>
      <c r="B4" s="14"/>
      <c r="C4" s="14"/>
      <c r="D4" s="8"/>
      <c r="E4" s="8"/>
      <c r="F4" s="8"/>
      <c r="G4" s="8"/>
    </row>
    <row r="5" spans="1:9" x14ac:dyDescent="0.25">
      <c r="A5" s="3"/>
      <c r="B5" s="3"/>
      <c r="C5" s="5" t="s">
        <v>7</v>
      </c>
      <c r="D5" s="3"/>
      <c r="E5" s="3"/>
      <c r="F5" s="3"/>
      <c r="G5" s="8"/>
    </row>
    <row r="6" spans="1:9" x14ac:dyDescent="0.25">
      <c r="A6" s="4" t="s">
        <v>2</v>
      </c>
      <c r="B6" s="7" t="s">
        <v>8</v>
      </c>
      <c r="C6" s="15" t="s">
        <v>9</v>
      </c>
      <c r="D6" s="14" t="s">
        <v>10</v>
      </c>
      <c r="E6" s="14" t="s">
        <v>11</v>
      </c>
      <c r="F6" s="7" t="s">
        <v>5</v>
      </c>
      <c r="G6" s="16" t="s">
        <v>12</v>
      </c>
    </row>
    <row r="10" spans="1:9" x14ac:dyDescent="0.25">
      <c r="G10" s="17"/>
      <c r="H10" s="13"/>
    </row>
    <row r="14" spans="1:9" x14ac:dyDescent="0.25">
      <c r="H14" s="18"/>
    </row>
    <row r="15" spans="1:9" x14ac:dyDescent="0.25">
      <c r="C15" s="19"/>
    </row>
    <row r="16" spans="1:9" x14ac:dyDescent="0.25">
      <c r="D16" s="19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"/>
  <sheetViews>
    <sheetView showGridLines="0" tabSelected="1" zoomScale="55" zoomScaleNormal="55" workbookViewId="0">
      <pane ySplit="2" topLeftCell="A3" activePane="bottomLeft" state="frozen"/>
      <selection pane="bottomLeft" activeCell="F1" sqref="F1"/>
    </sheetView>
  </sheetViews>
  <sheetFormatPr defaultColWidth="8.85546875" defaultRowHeight="20.100000000000001" customHeight="1" x14ac:dyDescent="0.25"/>
  <cols>
    <col min="1" max="4" width="15.7109375" style="49" hidden="1" customWidth="1"/>
    <col min="5" max="5" width="31.5703125" style="49" hidden="1" customWidth="1"/>
    <col min="6" max="6" width="15.7109375" style="23" customWidth="1"/>
    <col min="7" max="8" width="55.7109375" style="20" customWidth="1"/>
    <col min="9" max="9" width="40.28515625" customWidth="1"/>
    <col min="10" max="10" width="55.7109375" style="20" customWidth="1"/>
    <col min="11" max="11" width="28.28515625" style="20" bestFit="1" customWidth="1"/>
    <col min="12" max="12" width="55.7109375" style="20" customWidth="1"/>
    <col min="13" max="13" width="26" style="20" customWidth="1"/>
    <col min="14" max="14" width="18.28515625" style="20" customWidth="1"/>
    <col min="15" max="15" width="34.85546875" style="20" bestFit="1" customWidth="1"/>
    <col min="16" max="17" width="42.42578125" bestFit="1" customWidth="1"/>
    <col min="18" max="18" width="38.140625" bestFit="1" customWidth="1"/>
    <col min="19" max="19" width="36.85546875" customWidth="1"/>
  </cols>
  <sheetData>
    <row r="1" spans="1:16" ht="20.100000000000001" customHeight="1" x14ac:dyDescent="0.25">
      <c r="A1" s="50"/>
      <c r="B1" s="50"/>
      <c r="C1" s="50"/>
      <c r="D1" s="50"/>
      <c r="E1" s="50"/>
      <c r="F1" s="42"/>
      <c r="G1" s="21" t="s">
        <v>13</v>
      </c>
      <c r="H1" s="36"/>
      <c r="I1" s="22"/>
      <c r="J1" s="48" t="s">
        <v>14</v>
      </c>
      <c r="K1" s="46"/>
      <c r="L1" s="37"/>
      <c r="M1" s="37"/>
      <c r="N1" s="37"/>
      <c r="O1" s="37"/>
      <c r="P1" s="33"/>
    </row>
    <row r="2" spans="1:16" s="32" customFormat="1" ht="24" x14ac:dyDescent="0.25">
      <c r="A2" s="51"/>
      <c r="B2" s="51"/>
      <c r="C2" s="51"/>
      <c r="D2" s="51"/>
      <c r="E2" s="51"/>
      <c r="F2" s="52" t="s">
        <v>5</v>
      </c>
      <c r="G2" s="31" t="s">
        <v>17</v>
      </c>
      <c r="H2" s="39" t="s">
        <v>18</v>
      </c>
      <c r="I2" s="38" t="s">
        <v>89</v>
      </c>
      <c r="J2" s="43" t="s">
        <v>19</v>
      </c>
      <c r="K2" s="40" t="s">
        <v>22</v>
      </c>
      <c r="L2" s="41" t="s">
        <v>20</v>
      </c>
      <c r="M2" s="41" t="s">
        <v>21</v>
      </c>
      <c r="N2" s="41" t="s">
        <v>23</v>
      </c>
      <c r="O2" s="40" t="s">
        <v>90</v>
      </c>
      <c r="P2" s="41" t="s">
        <v>15</v>
      </c>
    </row>
    <row r="3" spans="1:16" s="30" customFormat="1" ht="20.100000000000001" customHeight="1" x14ac:dyDescent="0.25">
      <c r="A3" s="53" t="str">
        <f>IFERROR(VLOOKUP($I3, dados!$A:$B, 2, FALSE), "")</f>
        <v/>
      </c>
      <c r="B3" s="53">
        <f>IFERROR(VLOOKUP($O3, dados!$A:$B, 2, FALSE), "")</f>
        <v>100126345</v>
      </c>
      <c r="C3" s="53" t="str">
        <f>IFERROR(VLOOKUP($G3, dados!$G:$H, 2, FALSE), "")</f>
        <v/>
      </c>
      <c r="D3" s="53">
        <f>IFERROR(VLOOKUP($J3, dados!$L:$M, 2, FALSE), "")</f>
        <v>3166307</v>
      </c>
      <c r="E3" s="54" t="str">
        <f>NOT(AND(
                                $F3=IFERROR(VLOOKUP($G3,  dados!$G:$J,  4,  FALSE),  ""),
                                $H3="",
                                $I3=IFERROR(VLOOKUP(VLOOKUP($G3,  dados!$G:$I,  3,  FALSE),  dados!$B:$C,  2,  FALSE),  "")
                            ))&amp;","&amp;NOT(AND(
                                $J3=IFERROR(VLOOKUP($K3,  dados!$K:$O,  5,  FALSE),  ""),
                                $L3="",
                                $M3=IFERROR(VLOOKUP($K3,  dados!$K:$R,  6,  FALSE),  ""),
                                $N3=IFERROR(VLOOKUP($K3,  dados!$K:$R,  7,  FALSE),  ""),
                                OR(
                                    $O3=IFERROR(VLOOKUP(VLOOKUP($G3, dados!$G:$J, 3, FALSE), dados!$B:$C, 2, FALSE), ""),
                                    $O3=IFERROR(VLOOKUP(VLOOKUP($K3, dados!$K:$M, 3, FALSE), dados!$B:$C, 2, FALSE), "")
                                ),
                                $P3=IFERROR(VLOOKUP($K3, dados!$K:$R, 8, FALSE), "")
                            ))</f>
        <v>FALSO,VERDADEIRO</v>
      </c>
      <c r="F3" s="28" t="str">
        <f>IFERROR(VLOOKUP($G3, dados!$G:$J, 4, FALSE), "")</f>
        <v/>
      </c>
      <c r="G3" s="24"/>
      <c r="H3" s="24"/>
      <c r="I3" s="24" t="str">
        <f>IFERROR(VLOOKUP(VLOOKUP($G3, dados!$G:$I, 3, FALSE), dados!$B:$C, 2, FALSE), "")</f>
        <v/>
      </c>
      <c r="J3" s="24" t="str">
        <f>IFERROR(IF(VLOOKUP($K3,dados!$K:$O,2,FALSE)=0,"",VLOOKUP($K3,dados!$K:$O,2,FALSE)),"")</f>
        <v>3166307 || 1.5m 12Gb SAS Cable (mSAS HD</v>
      </c>
      <c r="K3" s="47" t="s">
        <v>25</v>
      </c>
      <c r="L3" s="24"/>
      <c r="M3" s="24">
        <f>IFERROR(VLOOKUP($J3, dados!$L:$R, 7, FALSE), "")</f>
        <v>334.27</v>
      </c>
      <c r="N3" s="24">
        <f>IFERROR(VLOOKUP($J3, dados!$L:$R, 6, FALSE), "")</f>
        <v>70</v>
      </c>
      <c r="O3" s="24" t="str">
        <f>IF($D3="",IFERROR(VLOOKUP(VLOOKUP($G3,dados!$G:$I,3,FALSE),dados!$B:$C,2,FALSE),""),IFERROR(VLOOKUP(VLOOKUP($J3,dados!$L:$N,3,FALSE),dados!$B:$C,2,FALSE),""))</f>
        <v>Servidores on premise</v>
      </c>
      <c r="P3" s="25" t="str">
        <f>IFERROR(IF(VLOOKUP($J3,dados!$L:$S,8,FALSE)=0,"",VLOOKUP($J3,dados!$L:$S,8,FALSE)),"")</f>
        <v>TESTE</v>
      </c>
    </row>
    <row r="4" spans="1:16" s="30" customFormat="1" ht="20.100000000000001" customHeight="1" x14ac:dyDescent="0.25">
      <c r="A4" s="53" t="str">
        <f>IFERROR(VLOOKUP($I4, dados!$A:$B, 2, FALSE), "")</f>
        <v/>
      </c>
      <c r="B4" s="53" t="str">
        <f>IFERROR(VLOOKUP($O4, dados!$A:$B, 2, FALSE), "")</f>
        <v/>
      </c>
      <c r="C4" s="53" t="str">
        <f>IFERROR(VLOOKUP($G4, dados!$G:$H, 2, FALSE), "")</f>
        <v/>
      </c>
      <c r="D4" s="53" t="str">
        <f>IFERROR(VLOOKUP($J4, dados!$L:$M, 2, FALSE), "")</f>
        <v/>
      </c>
      <c r="E4" s="54" t="str">
        <f>NOT(AND(
                                $F4=IFERROR(VLOOKUP($G4,  dados!$G:$J,  4,  FALSE),  ""),
                                $H4="",
                                $I4=IFERROR(VLOOKUP(VLOOKUP($G4,  dados!$G:$I,  3,  FALSE),  dados!$B:$C,  2,  FALSE),  "")
                            ))&amp;","&amp;NOT(AND(
                                $J4=IFERROR(VLOOKUP($K4,  dados!$K:$O,  5,  FALSE),  ""),
                                $L4="",
                                $M4=IFERROR(VLOOKUP($K4,  dados!$K:$R,  6,  FALSE),  ""),
                                $N4=IFERROR(VLOOKUP($K4,  dados!$K:$R,  7,  FALSE),  ""),
                                OR(
                                    $O4=IFERROR(VLOOKUP(VLOOKUP($G4, dados!$G:$J, 3, FALSE), dados!$B:$C, 2, FALSE), ""),
                                    $O4=IFERROR(VLOOKUP(VLOOKUP($K4, dados!$K:$M, 3, FALSE), dados!$B:$C, 2, FALSE), "")
                                ),
                                $P4=IFERROR(VLOOKUP($K4, dados!$K:$R, 8, FALSE), "")
                            ))</f>
        <v>FALSO,FALSO</v>
      </c>
      <c r="F4" s="29" t="str">
        <f>IFERROR(VLOOKUP($G4, dados!$G:$J, 4, FALSE), "")</f>
        <v/>
      </c>
      <c r="G4" s="26"/>
      <c r="H4" s="26"/>
      <c r="I4" s="26" t="str">
        <f>IFERROR(VLOOKUP(VLOOKUP($G4, dados!$G:$I, 3, FALSE), dados!$B:$C, 2, FALSE), "")</f>
        <v/>
      </c>
      <c r="J4" s="26" t="str">
        <f>IFERROR(IF(VLOOKUP($K4,dados!$K:$O,2,FALSE)=0,"",VLOOKUP($K4,dados!$K:$O,2,FALSE)),"")</f>
        <v/>
      </c>
      <c r="K4" s="44" t="s">
        <v>26</v>
      </c>
      <c r="L4" s="26"/>
      <c r="M4" s="26" t="str">
        <f>IFERROR(VLOOKUP($J4, dados!$L:$R, 7, FALSE), "")</f>
        <v/>
      </c>
      <c r="N4" s="26" t="str">
        <f>IFERROR(VLOOKUP($J4, dados!$L:$R, 6, FALSE), "")</f>
        <v/>
      </c>
      <c r="O4" s="26" t="str">
        <f>IF($D4="",IFERROR(VLOOKUP(VLOOKUP($G4,dados!$G:$I,3,FALSE),dados!$B:$C,2,FALSE),""),IFERROR(VLOOKUP(VLOOKUP($J4,dados!$L:$N,3,FALSE),dados!$B:$C,2,FALSE),""))</f>
        <v/>
      </c>
      <c r="P4" s="27" t="str">
        <f>IFERROR(IF(VLOOKUP($J4,dados!$L:$S,8,FALSE)=0,"",VLOOKUP($J4,dados!$L:$S,8,FALSE)),"")</f>
        <v/>
      </c>
    </row>
    <row r="5" spans="1:16" s="30" customFormat="1" ht="20.100000000000001" customHeight="1" x14ac:dyDescent="0.25">
      <c r="A5" s="53">
        <f>IFERROR(VLOOKUP($I5, dados!$A:$B, 2, FALSE), "")</f>
        <v>100126395</v>
      </c>
      <c r="B5" s="53">
        <f>IFERROR(VLOOKUP($O5, dados!$A:$B, 2, FALSE), "")</f>
        <v>100126345</v>
      </c>
      <c r="C5" s="53">
        <f>IFERROR(VLOOKUP($G5, dados!$G:$H, 2, FALSE), "")</f>
        <v>2848553</v>
      </c>
      <c r="D5" s="53">
        <f>IFERROR(VLOOKUP($J5, dados!$L:$M, 2, FALSE), "")</f>
        <v>3166307</v>
      </c>
      <c r="E5" s="54" t="str">
        <f>NOT(AND(
                                $F5=IFERROR(VLOOKUP($G5,  dados!$G:$J,  4,  FALSE),  ""),
                                $H5="",
                                $I5=IFERROR(VLOOKUP(VLOOKUP($G5,  dados!$G:$I,  3,  FALSE),  dados!$B:$C,  2,  FALSE),  "")
                            ))&amp;","&amp;NOT(AND(
                                $J5=IFERROR(VLOOKUP($K5,  dados!$K:$O,  5,  FALSE),  ""),
                                $L5="",
                                $M5=IFERROR(VLOOKUP($K5,  dados!$K:$R,  6,  FALSE),  ""),
                                $N5=IFERROR(VLOOKUP($K5,  dados!$K:$R,  7,  FALSE),  ""),
                                OR(
                                    $O5=IFERROR(VLOOKUP(VLOOKUP($G5, dados!$G:$J, 3, FALSE), dados!$B:$C, 2, FALSE), ""),
                                    $O5=IFERROR(VLOOKUP(VLOOKUP($K5, dados!$K:$M, 3, FALSE), dados!$B:$C, 2, FALSE), "")
                                ),
                                $P5=IFERROR(VLOOKUP($K5, dados!$K:$R, 8, FALSE), "")
                            ))</f>
        <v>FALSO,VERDADEIRO</v>
      </c>
      <c r="F5" s="28" t="str">
        <f>IFERROR(VLOOKUP($G5, dados!$G:$J, 4, FALSE), "")</f>
        <v>R$</v>
      </c>
      <c r="G5" s="24" t="s">
        <v>28</v>
      </c>
      <c r="H5" s="24"/>
      <c r="I5" s="24" t="str">
        <f>IFERROR(VLOOKUP(VLOOKUP($G5, dados!$G:$I, 3, FALSE), dados!$B:$C, 2, FALSE), "")</f>
        <v>Firewalls</v>
      </c>
      <c r="J5" s="24" t="str">
        <f>IFERROR(IF(VLOOKUP($K5,dados!$K:$O,2,FALSE)=0,"",VLOOKUP($K5,dados!$K:$O,2,FALSE)),"")</f>
        <v>3166307 || 1.5m 12Gb SAS Cable (mSAS HD</v>
      </c>
      <c r="K5" s="45" t="s">
        <v>25</v>
      </c>
      <c r="L5" s="24"/>
      <c r="M5" s="24">
        <f>IFERROR(VLOOKUP($J5, dados!$L:$R, 7, FALSE), "")</f>
        <v>334.27</v>
      </c>
      <c r="N5" s="24">
        <f>IFERROR(VLOOKUP($J5, dados!$L:$R, 6, FALSE), "")</f>
        <v>70</v>
      </c>
      <c r="O5" s="24" t="str">
        <f>IF($D5="",IFERROR(VLOOKUP(VLOOKUP($G5,dados!$G:$I,3,FALSE),dados!$B:$C,2,FALSE),""),IFERROR(VLOOKUP(VLOOKUP($J5,dados!$L:$N,3,FALSE),dados!$B:$C,2,FALSE),""))</f>
        <v>Servidores on premise</v>
      </c>
      <c r="P5" s="25" t="str">
        <f>IFERROR(IF(VLOOKUP($J5,dados!$L:$S,8,FALSE)=0,"",VLOOKUP($J5,dados!$L:$S,8,FALSE)),"")</f>
        <v>TESTE</v>
      </c>
    </row>
    <row r="6" spans="1:16" s="30" customFormat="1" ht="20.100000000000001" customHeight="1" x14ac:dyDescent="0.25">
      <c r="A6" s="53" t="str">
        <f>IFERROR(VLOOKUP($I6, dados!$A:$B, 2, FALSE), "")</f>
        <v/>
      </c>
      <c r="B6" s="53" t="str">
        <f>IFERROR(VLOOKUP($O6, dados!$A:$B, 2, FALSE), "")</f>
        <v/>
      </c>
      <c r="C6" s="53" t="str">
        <f>IFERROR(VLOOKUP($G6, dados!$G:$H, 2, FALSE), "")</f>
        <v/>
      </c>
      <c r="D6" s="53" t="str">
        <f>IFERROR(VLOOKUP($J6, dados!$L:$M, 2, FALSE), "")</f>
        <v/>
      </c>
      <c r="E6" s="54" t="str">
        <f>NOT(AND(
                                $F6=IFERROR(VLOOKUP($G6,  dados!$G:$J,  4,  FALSE),  ""),
                                $H6="",
                                $I6=IFERROR(VLOOKUP(VLOOKUP($G6,  dados!$G:$I,  3,  FALSE),  dados!$B:$C,  2,  FALSE),  "")
                            ))&amp;","&amp;NOT(AND(
                                $J6=IFERROR(VLOOKUP($K6,  dados!$K:$O,  5,  FALSE),  ""),
                                $L6="",
                                $M6=IFERROR(VLOOKUP($K6,  dados!$K:$R,  6,  FALSE),  ""),
                                $N6=IFERROR(VLOOKUP($K6,  dados!$K:$R,  7,  FALSE),  ""),
                                OR(
                                    $O6=IFERROR(VLOOKUP(VLOOKUP($G6, dados!$G:$J, 3, FALSE), dados!$B:$C, 2, FALSE), ""),
                                    $O6=IFERROR(VLOOKUP(VLOOKUP($K6, dados!$K:$M, 3, FALSE), dados!$B:$C, 2, FALSE), "")
                                ),
                                $P6=IFERROR(VLOOKUP($K6, dados!$K:$R, 8, FALSE), "")
                            ))</f>
        <v>FALSO,FALSO</v>
      </c>
      <c r="F6" s="28" t="str">
        <f>IFERROR(VLOOKUP($G6, dados!$G:$J, 4, FALSE), "")</f>
        <v/>
      </c>
      <c r="G6" s="24"/>
      <c r="H6" s="24"/>
      <c r="I6" s="24" t="str">
        <f>IFERROR(VLOOKUP(VLOOKUP($G6, dados!$G:$I, 3, FALSE), dados!$B:$C, 2, FALSE), "")</f>
        <v/>
      </c>
      <c r="J6" s="24" t="str">
        <f>IFERROR(IF(VLOOKUP($K6,dados!$K:$O,2,FALSE)=0,"",VLOOKUP($K6,dados!$K:$O,2,FALSE)),"")</f>
        <v/>
      </c>
      <c r="K6" s="24"/>
      <c r="L6" s="24"/>
      <c r="M6" s="24" t="str">
        <f>IFERROR(VLOOKUP($J6, dados!$L:$R, 7, FALSE), "")</f>
        <v/>
      </c>
      <c r="N6" s="24" t="str">
        <f>IFERROR(VLOOKUP($J6, dados!$L:$R, 6, FALSE), "")</f>
        <v/>
      </c>
      <c r="O6" s="24" t="str">
        <f>IF($D6="",IFERROR(VLOOKUP(VLOOKUP($G6,dados!$G:$I,3,FALSE),dados!$B:$C,2,FALSE),""),IFERROR(VLOOKUP(VLOOKUP($J6,dados!$L:$N,3,FALSE),dados!$B:$C,2,FALSE),""))</f>
        <v/>
      </c>
      <c r="P6" s="25" t="str">
        <f>IFERROR(IF(VLOOKUP($J6,dados!$L:$S,8,FALSE)=0,"",VLOOKUP($J6,dados!$L:$S,8,FALSE)),"")</f>
        <v/>
      </c>
    </row>
    <row r="7" spans="1:16" s="30" customFormat="1" ht="20.100000000000001" customHeight="1" x14ac:dyDescent="0.25">
      <c r="A7" s="53" t="str">
        <f>IFERROR(VLOOKUP($I7, dados!$A:$B, 2, FALSE), "")</f>
        <v/>
      </c>
      <c r="B7" s="53" t="str">
        <f>IFERROR(VLOOKUP($O7, dados!$A:$B, 2, FALSE), "")</f>
        <v/>
      </c>
      <c r="C7" s="53" t="str">
        <f>IFERROR(VLOOKUP($G7, dados!$G:$H, 2, FALSE), "")</f>
        <v/>
      </c>
      <c r="D7" s="53" t="str">
        <f>IFERROR(VLOOKUP($J7, dados!$L:$M, 2, FALSE), "")</f>
        <v/>
      </c>
      <c r="E7" s="54" t="str">
        <f>NOT(AND(
                                $F7=IFERROR(VLOOKUP($G7,  dados!$G:$J,  4,  FALSE),  ""),
                                $H7="",
                                $I7=IFERROR(VLOOKUP(VLOOKUP($G7,  dados!$G:$I,  3,  FALSE),  dados!$B:$C,  2,  FALSE),  "")
                            ))&amp;","&amp;NOT(AND(
                                $J7=IFERROR(VLOOKUP($K7,  dados!$K:$O,  5,  FALSE),  ""),
                                $L7="",
                                $M7=IFERROR(VLOOKUP($K7,  dados!$K:$R,  6,  FALSE),  ""),
                                $N7=IFERROR(VLOOKUP($K7,  dados!$K:$R,  7,  FALSE),  ""),
                                OR(
                                    $O7=IFERROR(VLOOKUP(VLOOKUP($G7, dados!$G:$J, 3, FALSE), dados!$B:$C, 2, FALSE), ""),
                                    $O7=IFERROR(VLOOKUP(VLOOKUP($K7, dados!$K:$M, 3, FALSE), dados!$B:$C, 2, FALSE), "")
                                ),
                                $P7=IFERROR(VLOOKUP($K7, dados!$K:$R, 8, FALSE), "")
                            ))</f>
        <v>FALSO,FALSO</v>
      </c>
      <c r="F7" s="28" t="str">
        <f>IFERROR(VLOOKUP($G7, dados!$G:$J, 4, FALSE), "")</f>
        <v/>
      </c>
      <c r="G7" s="24"/>
      <c r="H7" s="24"/>
      <c r="I7" s="24" t="str">
        <f>IFERROR(VLOOKUP(VLOOKUP($G7, dados!$G:$I, 3, FALSE), dados!$B:$C, 2, FALSE), "")</f>
        <v/>
      </c>
      <c r="J7" s="24" t="str">
        <f>IFERROR(IF(VLOOKUP($K7,dados!$K:$O,2,FALSE)=0,"",VLOOKUP($K7,dados!$K:$O,2,FALSE)),"")</f>
        <v/>
      </c>
      <c r="K7" s="24"/>
      <c r="L7" s="24"/>
      <c r="M7" s="24" t="str">
        <f>IFERROR(VLOOKUP($J7, dados!$L:$R, 7, FALSE), "")</f>
        <v/>
      </c>
      <c r="N7" s="24" t="str">
        <f>IFERROR(VLOOKUP($J7, dados!$L:$R, 6, FALSE), "")</f>
        <v/>
      </c>
      <c r="O7" s="24" t="str">
        <f>IF($D7="",IFERROR(VLOOKUP(VLOOKUP($G7,dados!$G:$I,3,FALSE),dados!$B:$C,2,FALSE),""),IFERROR(VLOOKUP(VLOOKUP($J7,dados!$L:$N,3,FALSE),dados!$B:$C,2,FALSE),""))</f>
        <v/>
      </c>
      <c r="P7" s="25" t="str">
        <f>IFERROR(IF(VLOOKUP($J7,dados!$L:$S,8,FALSE)=0,"",VLOOKUP($J7,dados!$L:$S,8,FALSE)),"")</f>
        <v/>
      </c>
    </row>
    <row r="8" spans="1:16" s="30" customFormat="1" ht="20.100000000000001" customHeight="1" x14ac:dyDescent="0.25">
      <c r="A8" s="53" t="str">
        <f>IFERROR(VLOOKUP($H8, dados!$A:$B, 2, FALSE), "")</f>
        <v/>
      </c>
      <c r="B8" s="53" t="str">
        <f>IFERROR(VLOOKUP($M8, dados!$A:$B, 2, FALSE), "")</f>
        <v/>
      </c>
      <c r="C8" s="53" t="str">
        <f>IFERROR(VLOOKUP($G8, dados!$G:$H, 2, FALSE), "")</f>
        <v/>
      </c>
      <c r="D8" s="53" t="str">
        <f>IFERROR(VLOOKUP($J8, dados!$L:$M, 2, FALSE), "")</f>
        <v/>
      </c>
      <c r="E8" s="54" t="str">
        <f>NOT(AND(
                                $F8=IFERROR(VLOOKUP($G8,  dados!$G:$J,  4,  FALSE),  ""),
                                $H8="",
                                $I8=IFERROR(VLOOKUP(VLOOKUP($G8,  dados!$G:$I,  3,  FALSE),  dados!$B:$C,  2,  FALSE),  "")
                            ))&amp;","&amp;NOT(AND(
                                $J8=IFERROR(VLOOKUP($K8,  dados!$K:$O,  5,  FALSE),  ""),
                                $L8="",
                                $M8=IFERROR(VLOOKUP($K8,  dados!$K:$R,  6,  FALSE),  ""),
                                $N8=IFERROR(VLOOKUP($K8,  dados!$K:$R,  7,  FALSE),  ""),
                                OR(
                                    $O8=IFERROR(VLOOKUP(VLOOKUP($G8, dados!$G:$J, 3, FALSE), dados!$B:$C, 2, FALSE), ""),
                                    $O8=IFERROR(VLOOKUP(VLOOKUP($K8, dados!$K:$M, 3, FALSE), dados!$B:$C, 2, FALSE), "")
                                ),
                                $P8=IFERROR(VLOOKUP($K8, dados!$K:$R, 8, FALSE), "")
                            ))</f>
        <v>FALSO,FALSO</v>
      </c>
      <c r="F8" s="28" t="str">
        <f>IFERROR(VLOOKUP($G8, dados!$G:$J, 4, FALSE), "")</f>
        <v/>
      </c>
      <c r="G8" s="24"/>
      <c r="H8" s="24"/>
      <c r="I8" s="24" t="str">
        <f>IFERROR(VLOOKUP(VLOOKUP($G8, dados!$G:$I, 3, FALSE), dados!$B:$C, 2, FALSE), "")</f>
        <v/>
      </c>
      <c r="J8" s="24" t="str">
        <f>IFERROR(IF(VLOOKUP($K8,dados!$K:$O,2,FALSE)=0,"",VLOOKUP($K8,dados!$K:$O,2,FALSE)),"")</f>
        <v/>
      </c>
      <c r="K8" s="24"/>
      <c r="L8" s="24"/>
      <c r="M8" s="24" t="str">
        <f>IFERROR(VLOOKUP($J8, dados!$L:$R, 7, FALSE), "")</f>
        <v/>
      </c>
      <c r="N8" s="24" t="str">
        <f>IFERROR(VLOOKUP($J8, dados!$L:$R, 6, FALSE), "")</f>
        <v/>
      </c>
      <c r="O8" s="24" t="str">
        <f>IF($D8="",IFERROR(VLOOKUP(VLOOKUP($G8,dados!$G:$I,3,FALSE),dados!$B:$C,2,FALSE),""),IFERROR(VLOOKUP(VLOOKUP($J8,dados!$L:$N,3,FALSE),dados!$B:$C,2,FALSE),""))</f>
        <v/>
      </c>
      <c r="P8" s="25" t="str">
        <f>IFERROR(IF(VLOOKUP($J8,dados!$L:$S,8,FALSE)=0,"",VLOOKUP($J8,dados!$L:$S,8,FALSE)),"")</f>
        <v/>
      </c>
    </row>
    <row r="9" spans="1:16" s="30" customFormat="1" ht="20.100000000000001" customHeight="1" x14ac:dyDescent="0.25">
      <c r="A9" s="53" t="str">
        <f>IFERROR(VLOOKUP($H9, dados!$A:$B, 2, FALSE), "")</f>
        <v/>
      </c>
      <c r="B9" s="53" t="str">
        <f>IFERROR(VLOOKUP($M9, dados!$A:$B, 2, FALSE), "")</f>
        <v/>
      </c>
      <c r="C9" s="53" t="str">
        <f>IFERROR(VLOOKUP($G9, dados!$G:$H, 2, FALSE), "")</f>
        <v/>
      </c>
      <c r="D9" s="53" t="str">
        <f>IFERROR(VLOOKUP($J9, dados!$L:$M, 2, FALSE), "")</f>
        <v/>
      </c>
      <c r="E9" s="54" t="str">
        <f>NOT(AND(
                                $F9=IFERROR(VLOOKUP($G9,  dados!$G:$J,  4,  FALSE),  ""),
                                $H9="",
                                $I9=IFERROR(VLOOKUP(VLOOKUP($G9,  dados!$G:$I,  3,  FALSE),  dados!$B:$C,  2,  FALSE),  "")
                            ))&amp;","&amp;NOT(AND(
                                $J9=IFERROR(VLOOKUP($K9,  dados!$K:$O,  5,  FALSE),  ""),
                                $L9="",
                                $M9=IFERROR(VLOOKUP($K9,  dados!$K:$R,  6,  FALSE),  ""),
                                $N9=IFERROR(VLOOKUP($K9,  dados!$K:$R,  7,  FALSE),  ""),
                                OR(
                                    $O9=IFERROR(VLOOKUP(VLOOKUP($G9, dados!$G:$J, 3, FALSE), dados!$B:$C, 2, FALSE), ""),
                                    $O9=IFERROR(VLOOKUP(VLOOKUP($K9, dados!$K:$M, 3, FALSE), dados!$B:$C, 2, FALSE), "")
                                ),
                                $P9=IFERROR(VLOOKUP($K9, dados!$K:$R, 8, FALSE), "")
                            ))</f>
        <v>FALSO,FALSO</v>
      </c>
      <c r="F9" s="28" t="str">
        <f>IFERROR(VLOOKUP($G9, dados!$G:$J, 4, FALSE), "")</f>
        <v/>
      </c>
      <c r="G9" s="24"/>
      <c r="H9" s="24"/>
      <c r="I9" s="24" t="str">
        <f>IFERROR(VLOOKUP(VLOOKUP($G9, dados!$G:$I, 3, FALSE), dados!$B:$C, 2, FALSE), "")</f>
        <v/>
      </c>
      <c r="J9" s="24" t="str">
        <f>IFERROR(IF(VLOOKUP($K9,dados!$K:$O,2,FALSE)=0,"",VLOOKUP($K9,dados!$K:$O,2,FALSE)),"")</f>
        <v/>
      </c>
      <c r="K9" s="24"/>
      <c r="L9" s="24"/>
      <c r="M9" s="24" t="str">
        <f>IFERROR(VLOOKUP($J9, dados!$L:$R, 7, FALSE), "")</f>
        <v/>
      </c>
      <c r="N9" s="24" t="str">
        <f>IFERROR(VLOOKUP($J9, dados!$L:$R, 6, FALSE), "")</f>
        <v/>
      </c>
      <c r="O9" s="24" t="str">
        <f>IF($D9="",IFERROR(VLOOKUP(VLOOKUP($G9,dados!$G:$I,3,FALSE),dados!$B:$C,2,FALSE),""),IFERROR(VLOOKUP(VLOOKUP($J9,dados!$L:$N,3,FALSE),dados!$B:$C,2,FALSE),""))</f>
        <v/>
      </c>
      <c r="P9" s="25" t="str">
        <f>IFERROR(IF(VLOOKUP($J9,dados!$L:$S,8,FALSE)=0,"",VLOOKUP($J9,dados!$L:$S,8,FALSE)),"")</f>
        <v/>
      </c>
    </row>
    <row r="10" spans="1:16" s="30" customFormat="1" ht="20.100000000000001" customHeight="1" x14ac:dyDescent="0.25">
      <c r="A10" s="53" t="str">
        <f>IFERROR(VLOOKUP($H10, dados!$A:$B, 2, FALSE), "")</f>
        <v/>
      </c>
      <c r="B10" s="53" t="str">
        <f>IFERROR(VLOOKUP($M10, dados!$A:$B, 2, FALSE), "")</f>
        <v/>
      </c>
      <c r="C10" s="53" t="str">
        <f>IFERROR(VLOOKUP($G10, dados!$G:$H, 2, FALSE), "")</f>
        <v/>
      </c>
      <c r="D10" s="53" t="str">
        <f>IFERROR(VLOOKUP($J10, dados!$L:$M, 2, FALSE), "")</f>
        <v/>
      </c>
      <c r="E10" s="54" t="str">
        <f>NOT(AND(
                                $F10=IFERROR(VLOOKUP($G10,  dados!$G:$J,  4,  FALSE),  ""),
                                $H10="",
                                $I10=IFERROR(VLOOKUP(VLOOKUP($G10,  dados!$G:$I,  3,  FALSE),  dados!$B:$C,  2,  FALSE),  "")
                            ))&amp;","&amp;NOT(AND(
                                $J10=IFERROR(VLOOKUP($K10,  dados!$K:$O,  5,  FALSE),  ""),
                                $L10="",
                                $M10=IFERROR(VLOOKUP($K10,  dados!$K:$R,  6,  FALSE),  ""),
                                $N10=IFERROR(VLOOKUP($K10,  dados!$K:$R,  7,  FALSE),  ""),
                                OR(
                                    $O10=IFERROR(VLOOKUP(VLOOKUP($G10, dados!$G:$J, 3, FALSE), dados!$B:$C, 2, FALSE), ""),
                                    $O10=IFERROR(VLOOKUP(VLOOKUP($K10, dados!$K:$M, 3, FALSE), dados!$B:$C, 2, FALSE), "")
                                ),
                                $P10=IFERROR(VLOOKUP($K10, dados!$K:$R, 8, FALSE), "")
                            ))</f>
        <v>FALSO,FALSO</v>
      </c>
      <c r="F10" s="28" t="str">
        <f>IFERROR(VLOOKUP($G10, dados!$G:$J, 4, FALSE), "")</f>
        <v/>
      </c>
      <c r="G10" s="24"/>
      <c r="H10" s="24"/>
      <c r="I10" s="24" t="str">
        <f>IFERROR(VLOOKUP(VLOOKUP($G10, dados!$G:$I, 3, FALSE), dados!$B:$C, 2, FALSE), "")</f>
        <v/>
      </c>
      <c r="J10" s="24" t="str">
        <f>IFERROR(IF(VLOOKUP($K10,dados!$K:$O,2,FALSE)=0,"",VLOOKUP($K10,dados!$K:$O,2,FALSE)),"")</f>
        <v/>
      </c>
      <c r="K10" s="24"/>
      <c r="L10" s="24"/>
      <c r="M10" s="24" t="str">
        <f>IFERROR(VLOOKUP($J10, dados!$L:$R, 7, FALSE), "")</f>
        <v/>
      </c>
      <c r="N10" s="24" t="str">
        <f>IFERROR(VLOOKUP($J10, dados!$L:$R, 6, FALSE), "")</f>
        <v/>
      </c>
      <c r="O10" s="24" t="str">
        <f>IF($D10="",IFERROR(VLOOKUP(VLOOKUP($G10,dados!$G:$I,3,FALSE),dados!$B:$C,2,FALSE),""),IFERROR(VLOOKUP(VLOOKUP($J10,dados!$L:$N,3,FALSE),dados!$B:$C,2,FALSE),""))</f>
        <v/>
      </c>
      <c r="P10" s="25" t="str">
        <f>IFERROR(IF(VLOOKUP($J10,dados!$L:$S,8,FALSE)=0,"",VLOOKUP($J10,dados!$L:$S,8,FALSE)),"")</f>
        <v/>
      </c>
    </row>
    <row r="11" spans="1:16" s="30" customFormat="1" ht="20.100000000000001" customHeight="1" x14ac:dyDescent="0.25">
      <c r="A11" s="53" t="str">
        <f>IFERROR(VLOOKUP($H11, dados!$A:$B, 2, FALSE), "")</f>
        <v/>
      </c>
      <c r="B11" s="53" t="str">
        <f>IFERROR(VLOOKUP($M11, dados!$A:$B, 2, FALSE), "")</f>
        <v/>
      </c>
      <c r="C11" s="53" t="str">
        <f>IFERROR(VLOOKUP($G11, dados!$G:$H, 2, FALSE), "")</f>
        <v/>
      </c>
      <c r="D11" s="53" t="str">
        <f>IFERROR(VLOOKUP($J11, dados!$L:$M, 2, FALSE), "")</f>
        <v/>
      </c>
      <c r="E11" s="54" t="str">
        <f>NOT(AND(
                                $F11=IFERROR(VLOOKUP($G11,  dados!$G:$J,  4,  FALSE),  ""),
                                $H11="",
                                $I11=IFERROR(VLOOKUP(VLOOKUP($G11,  dados!$G:$I,  3,  FALSE),  dados!$B:$C,  2,  FALSE),  "")
                            ))&amp;","&amp;NOT(AND(
                                $J11=IFERROR(VLOOKUP($K11,  dados!$K:$O,  5,  FALSE),  ""),
                                $L11="",
                                $M11=IFERROR(VLOOKUP($K11,  dados!$K:$R,  6,  FALSE),  ""),
                                $N11=IFERROR(VLOOKUP($K11,  dados!$K:$R,  7,  FALSE),  ""),
                                OR(
                                    $O11=IFERROR(VLOOKUP(VLOOKUP($G11, dados!$G:$J, 3, FALSE), dados!$B:$C, 2, FALSE), ""),
                                    $O11=IFERROR(VLOOKUP(VLOOKUP($K11, dados!$K:$M, 3, FALSE), dados!$B:$C, 2, FALSE), "")
                                ),
                                $P11=IFERROR(VLOOKUP($K11, dados!$K:$R, 8, FALSE), "")
                            ))</f>
        <v>FALSO,FALSO</v>
      </c>
      <c r="F11" s="28" t="str">
        <f>IFERROR(VLOOKUP($G11, dados!$G:$J, 4, FALSE), "")</f>
        <v/>
      </c>
      <c r="G11" s="24"/>
      <c r="H11" s="24"/>
      <c r="I11" s="24" t="str">
        <f>IFERROR(VLOOKUP(VLOOKUP($G11, dados!$G:$I, 3, FALSE), dados!$B:$C, 2, FALSE), "")</f>
        <v/>
      </c>
      <c r="J11" s="24" t="str">
        <f>IFERROR(IF(VLOOKUP($K11,dados!$K:$O,2,FALSE)=0,"",VLOOKUP($K11,dados!$K:$O,2,FALSE)),"")</f>
        <v/>
      </c>
      <c r="K11" s="24"/>
      <c r="L11" s="24"/>
      <c r="M11" s="24" t="str">
        <f>IFERROR(VLOOKUP($J11, dados!$L:$R, 7, FALSE), "")</f>
        <v/>
      </c>
      <c r="N11" s="24" t="str">
        <f>IFERROR(VLOOKUP($J11, dados!$L:$R, 6, FALSE), "")</f>
        <v/>
      </c>
      <c r="O11" s="24" t="str">
        <f>IF($D11="",IFERROR(VLOOKUP(VLOOKUP($G11,dados!$G:$I,3,FALSE),dados!$B:$C,2,FALSE),""),IFERROR(VLOOKUP(VLOOKUP($J11,dados!$L:$N,3,FALSE),dados!$B:$C,2,FALSE),""))</f>
        <v/>
      </c>
      <c r="P11" s="25" t="str">
        <f>IFERROR(IF(VLOOKUP($J11,dados!$L:$S,8,FALSE)=0,"",VLOOKUP($J11,dados!$L:$S,8,FALSE)),"")</f>
        <v/>
      </c>
    </row>
    <row r="12" spans="1:16" s="30" customFormat="1" ht="20.100000000000001" customHeight="1" x14ac:dyDescent="0.25">
      <c r="A12" s="53" t="str">
        <f>IFERROR(VLOOKUP($H12, dados!$A:$B, 2, FALSE), "")</f>
        <v/>
      </c>
      <c r="B12" s="53" t="str">
        <f>IFERROR(VLOOKUP($M12, dados!$A:$B, 2, FALSE), "")</f>
        <v/>
      </c>
      <c r="C12" s="53" t="str">
        <f>IFERROR(VLOOKUP($G12, dados!$G:$H, 2, FALSE), "")</f>
        <v/>
      </c>
      <c r="D12" s="53" t="str">
        <f>IFERROR(VLOOKUP($J12, dados!$L:$M, 2, FALSE), "")</f>
        <v/>
      </c>
      <c r="E12" s="54" t="str">
        <f>NOT(AND(
                                $F12=IFERROR(VLOOKUP($G12,  dados!$G:$J,  4,  FALSE),  ""),
                                $H12="",
                                $I12=IFERROR(VLOOKUP(VLOOKUP($G12,  dados!$G:$I,  3,  FALSE),  dados!$B:$C,  2,  FALSE),  "")
                            ))&amp;","&amp;NOT(AND(
                                $J12=IFERROR(VLOOKUP($K12,  dados!$K:$O,  5,  FALSE),  ""),
                                $L12="",
                                $M12=IFERROR(VLOOKUP($K12,  dados!$K:$R,  6,  FALSE),  ""),
                                $N12=IFERROR(VLOOKUP($K12,  dados!$K:$R,  7,  FALSE),  ""),
                                OR(
                                    $O12=IFERROR(VLOOKUP(VLOOKUP($G12, dados!$G:$J, 3, FALSE), dados!$B:$C, 2, FALSE), ""),
                                    $O12=IFERROR(VLOOKUP(VLOOKUP($K12, dados!$K:$M, 3, FALSE), dados!$B:$C, 2, FALSE), "")
                                ),
                                $P12=IFERROR(VLOOKUP($K12, dados!$K:$R, 8, FALSE), "")
                            ))</f>
        <v>FALSO,FALSO</v>
      </c>
      <c r="F12" s="28" t="str">
        <f>IFERROR(VLOOKUP($G12, dados!$G:$J, 4, FALSE), "")</f>
        <v/>
      </c>
      <c r="G12" s="24"/>
      <c r="H12" s="24"/>
      <c r="I12" s="24" t="str">
        <f>IFERROR(VLOOKUP(VLOOKUP($G12, dados!$G:$I, 3, FALSE), dados!$B:$C, 2, FALSE), "")</f>
        <v/>
      </c>
      <c r="J12" s="24" t="str">
        <f>IFERROR(IF(VLOOKUP($K12,dados!$K:$O,2,FALSE)=0,"",VLOOKUP($K12,dados!$K:$O,2,FALSE)),"")</f>
        <v/>
      </c>
      <c r="K12" s="24"/>
      <c r="L12" s="24"/>
      <c r="M12" s="24" t="str">
        <f>IFERROR(VLOOKUP($J12, dados!$L:$R, 7, FALSE), "")</f>
        <v/>
      </c>
      <c r="N12" s="24" t="str">
        <f>IFERROR(VLOOKUP($J12, dados!$L:$R, 6, FALSE), "")</f>
        <v/>
      </c>
      <c r="O12" s="24" t="str">
        <f>IF($D12="",IFERROR(VLOOKUP(VLOOKUP($G12,dados!$G:$I,3,FALSE),dados!$B:$C,2,FALSE),""),IFERROR(VLOOKUP(VLOOKUP($J12,dados!$L:$N,3,FALSE),dados!$B:$C,2,FALSE),""))</f>
        <v/>
      </c>
      <c r="P12" s="25" t="str">
        <f>IFERROR(IF(VLOOKUP($J12,dados!$L:$S,8,FALSE)=0,"",VLOOKUP($J12,dados!$L:$S,8,FALSE)),"")</f>
        <v/>
      </c>
    </row>
    <row r="13" spans="1:16" s="30" customFormat="1" ht="20.100000000000001" customHeight="1" x14ac:dyDescent="0.25">
      <c r="A13" s="53" t="str">
        <f>IFERROR(VLOOKUP($H13, dados!$A:$B, 2, FALSE), "")</f>
        <v/>
      </c>
      <c r="B13" s="53" t="str">
        <f>IFERROR(VLOOKUP($M13, dados!$A:$B, 2, FALSE), "")</f>
        <v/>
      </c>
      <c r="C13" s="53" t="str">
        <f>IFERROR(VLOOKUP($G13, dados!$G:$H, 2, FALSE), "")</f>
        <v/>
      </c>
      <c r="D13" s="53" t="str">
        <f>IFERROR(VLOOKUP($J13, dados!$L:$M, 2, FALSE), "")</f>
        <v/>
      </c>
      <c r="E13" s="54" t="str">
        <f>NOT(AND(
                                $F13=IFERROR(VLOOKUP($G13,  dados!$G:$J,  4,  FALSE),  ""),
                                $H13="",
                                $I13=IFERROR(VLOOKUP(VLOOKUP($G13,  dados!$G:$I,  3,  FALSE),  dados!$B:$C,  2,  FALSE),  "")
                            ))&amp;","&amp;NOT(AND(
                                $J13=IFERROR(VLOOKUP($K13,  dados!$K:$O,  5,  FALSE),  ""),
                                $L13="",
                                $M13=IFERROR(VLOOKUP($K13,  dados!$K:$R,  6,  FALSE),  ""),
                                $N13=IFERROR(VLOOKUP($K13,  dados!$K:$R,  7,  FALSE),  ""),
                                OR(
                                    $O13=IFERROR(VLOOKUP(VLOOKUP($G13, dados!$G:$J, 3, FALSE), dados!$B:$C, 2, FALSE), ""),
                                    $O13=IFERROR(VLOOKUP(VLOOKUP($K13, dados!$K:$M, 3, FALSE), dados!$B:$C, 2, FALSE), "")
                                ),
                                $P13=IFERROR(VLOOKUP($K13, dados!$K:$R, 8, FALSE), "")
                            ))</f>
        <v>FALSO,FALSO</v>
      </c>
      <c r="F13" s="28" t="str">
        <f>IFERROR(VLOOKUP($G13, dados!$G:$J, 4, FALSE), "")</f>
        <v/>
      </c>
      <c r="G13" s="24"/>
      <c r="H13" s="24"/>
      <c r="I13" s="24" t="str">
        <f>IFERROR(VLOOKUP(VLOOKUP($G13, dados!$G:$I, 3, FALSE), dados!$B:$C, 2, FALSE), "")</f>
        <v/>
      </c>
      <c r="J13" s="24" t="str">
        <f>IFERROR(IF(VLOOKUP($K13,dados!$K:$O,2,FALSE)=0,"",VLOOKUP($K13,dados!$K:$O,2,FALSE)),"")</f>
        <v/>
      </c>
      <c r="K13" s="24"/>
      <c r="L13" s="24"/>
      <c r="M13" s="24" t="str">
        <f>IFERROR(VLOOKUP($J13, dados!$L:$R, 7, FALSE), "")</f>
        <v/>
      </c>
      <c r="N13" s="24" t="str">
        <f>IFERROR(VLOOKUP($J13, dados!$L:$R, 6, FALSE), "")</f>
        <v/>
      </c>
      <c r="O13" s="24" t="str">
        <f>IF($D13="",IFERROR(VLOOKUP(VLOOKUP($G13,dados!$G:$I,3,FALSE),dados!$B:$C,2,FALSE),""),IFERROR(VLOOKUP(VLOOKUP($J13,dados!$L:$N,3,FALSE),dados!$B:$C,2,FALSE),""))</f>
        <v/>
      </c>
      <c r="P13" s="25" t="str">
        <f>IFERROR(IF(VLOOKUP($J13,dados!$L:$S,8,FALSE)=0,"",VLOOKUP($J13,dados!$L:$S,8,FALSE)),"")</f>
        <v/>
      </c>
    </row>
    <row r="14" spans="1:16" s="30" customFormat="1" ht="20.100000000000001" customHeight="1" x14ac:dyDescent="0.25">
      <c r="A14" s="53" t="str">
        <f>IFERROR(VLOOKUP($H14, dados!$A:$B, 2, FALSE), "")</f>
        <v/>
      </c>
      <c r="B14" s="53" t="str">
        <f>IFERROR(VLOOKUP($M14, dados!$A:$B, 2, FALSE), "")</f>
        <v/>
      </c>
      <c r="C14" s="53" t="str">
        <f>IFERROR(VLOOKUP($G14, dados!$G:$H, 2, FALSE), "")</f>
        <v/>
      </c>
      <c r="D14" s="53" t="str">
        <f>IFERROR(VLOOKUP($J14, dados!$L:$M, 2, FALSE), "")</f>
        <v/>
      </c>
      <c r="E14" s="54" t="str">
        <f>NOT(AND(
                                $F14=IFERROR(VLOOKUP($G14,  dados!$G:$J,  4,  FALSE),  ""),
                                $H14="",
                                $I14=IFERROR(VLOOKUP(VLOOKUP($G14,  dados!$G:$I,  3,  FALSE),  dados!$B:$C,  2,  FALSE),  "")
                            ))&amp;","&amp;NOT(AND(
                                $J14=IFERROR(VLOOKUP($K14,  dados!$K:$O,  5,  FALSE),  ""),
                                $L14="",
                                $M14=IFERROR(VLOOKUP($K14,  dados!$K:$R,  6,  FALSE),  ""),
                                $N14=IFERROR(VLOOKUP($K14,  dados!$K:$R,  7,  FALSE),  ""),
                                OR(
                                    $O14=IFERROR(VLOOKUP(VLOOKUP($G14, dados!$G:$J, 3, FALSE), dados!$B:$C, 2, FALSE), ""),
                                    $O14=IFERROR(VLOOKUP(VLOOKUP($K14, dados!$K:$M, 3, FALSE), dados!$B:$C, 2, FALSE), "")
                                ),
                                $P14=IFERROR(VLOOKUP($K14, dados!$K:$R, 8, FALSE), "")
                            ))</f>
        <v>FALSO,FALSO</v>
      </c>
      <c r="F14" s="28" t="str">
        <f>IFERROR(VLOOKUP($G14, dados!$G:$J, 4, FALSE), "")</f>
        <v/>
      </c>
      <c r="G14" s="24"/>
      <c r="H14" s="24"/>
      <c r="I14" s="24" t="str">
        <f>IFERROR(VLOOKUP(VLOOKUP($G14, dados!$G:$I, 3, FALSE), dados!$B:$C, 2, FALSE), "")</f>
        <v/>
      </c>
      <c r="J14" s="24" t="str">
        <f>IFERROR(IF(VLOOKUP($K14,dados!$K:$O,2,FALSE)=0,"",VLOOKUP($K14,dados!$K:$O,2,FALSE)),"")</f>
        <v/>
      </c>
      <c r="K14" s="24"/>
      <c r="L14" s="24"/>
      <c r="M14" s="24" t="str">
        <f>IFERROR(VLOOKUP($J14, dados!$L:$R, 7, FALSE), "")</f>
        <v/>
      </c>
      <c r="N14" s="24" t="str">
        <f>IFERROR(VLOOKUP($J14, dados!$L:$R, 6, FALSE), "")</f>
        <v/>
      </c>
      <c r="O14" s="24" t="str">
        <f>IF($D14="",IFERROR(VLOOKUP(VLOOKUP($G14,dados!$G:$I,3,FALSE),dados!$B:$C,2,FALSE),""),IFERROR(VLOOKUP(VLOOKUP($J14,dados!$L:$N,3,FALSE),dados!$B:$C,2,FALSE),""))</f>
        <v/>
      </c>
      <c r="P14" s="25" t="str">
        <f>IFERROR(IF(VLOOKUP($J14,dados!$L:$S,8,FALSE)=0,"",VLOOKUP($J14,dados!$L:$S,8,FALSE)),"")</f>
        <v/>
      </c>
    </row>
    <row r="15" spans="1:16" s="30" customFormat="1" ht="20.100000000000001" customHeight="1" x14ac:dyDescent="0.25">
      <c r="A15" s="53" t="str">
        <f>IFERROR(VLOOKUP($H15, dados!$A:$B, 2, FALSE), "")</f>
        <v/>
      </c>
      <c r="B15" s="53" t="str">
        <f>IFERROR(VLOOKUP($M15, dados!$A:$B, 2, FALSE), "")</f>
        <v/>
      </c>
      <c r="C15" s="53" t="str">
        <f>IFERROR(VLOOKUP($G15, dados!$G:$H, 2, FALSE), "")</f>
        <v/>
      </c>
      <c r="D15" s="53" t="str">
        <f>IFERROR(VLOOKUP($J15, dados!$L:$M, 2, FALSE), "")</f>
        <v/>
      </c>
      <c r="E15" s="54" t="str">
        <f>NOT(AND(
                                $F15=IFERROR(VLOOKUP($G15,  dados!$G:$J,  4,  FALSE),  ""),
                                $H15="",
                                $I15=IFERROR(VLOOKUP(VLOOKUP($G15,  dados!$G:$I,  3,  FALSE),  dados!$B:$C,  2,  FALSE),  "")
                            ))&amp;","&amp;NOT(AND(
                                $J15=IFERROR(VLOOKUP($K15,  dados!$K:$O,  5,  FALSE),  ""),
                                $L15="",
                                $M15=IFERROR(VLOOKUP($K15,  dados!$K:$R,  6,  FALSE),  ""),
                                $N15=IFERROR(VLOOKUP($K15,  dados!$K:$R,  7,  FALSE),  ""),
                                OR(
                                    $O15=IFERROR(VLOOKUP(VLOOKUP($G15, dados!$G:$J, 3, FALSE), dados!$B:$C, 2, FALSE), ""),
                                    $O15=IFERROR(VLOOKUP(VLOOKUP($K15, dados!$K:$M, 3, FALSE), dados!$B:$C, 2, FALSE), "")
                                ),
                                $P15=IFERROR(VLOOKUP($K15, dados!$K:$R, 8, FALSE), "")
                            ))</f>
        <v>FALSO,FALSO</v>
      </c>
      <c r="F15" s="28" t="str">
        <f>IFERROR(VLOOKUP($G15, dados!$G:$J, 4, FALSE), "")</f>
        <v/>
      </c>
      <c r="G15" s="24"/>
      <c r="H15" s="24"/>
      <c r="I15" s="24" t="str">
        <f>IFERROR(VLOOKUP(VLOOKUP($G15, dados!$G:$I, 3, FALSE), dados!$B:$C, 2, FALSE), "")</f>
        <v/>
      </c>
      <c r="J15" s="24" t="str">
        <f>IFERROR(IF(VLOOKUP($K15,dados!$K:$O,2,FALSE)=0,"",VLOOKUP($K15,dados!$K:$O,2,FALSE)),"")</f>
        <v/>
      </c>
      <c r="K15" s="24"/>
      <c r="L15" s="24"/>
      <c r="M15" s="24" t="str">
        <f>IFERROR(VLOOKUP($J15, dados!$L:$R, 7, FALSE), "")</f>
        <v/>
      </c>
      <c r="N15" s="24" t="str">
        <f>IFERROR(VLOOKUP($J15, dados!$L:$R, 6, FALSE), "")</f>
        <v/>
      </c>
      <c r="O15" s="24" t="str">
        <f>IF($D15="",IFERROR(VLOOKUP(VLOOKUP($G15,dados!$G:$I,3,FALSE),dados!$B:$C,2,FALSE),""),IFERROR(VLOOKUP(VLOOKUP($J15,dados!$L:$N,3,FALSE),dados!$B:$C,2,FALSE),""))</f>
        <v/>
      </c>
      <c r="P15" s="25" t="str">
        <f>IFERROR(IF(VLOOKUP($J15,dados!$L:$S,8,FALSE)=0,"",VLOOKUP($J15,dados!$L:$S,8,FALSE)),"")</f>
        <v/>
      </c>
    </row>
    <row r="16" spans="1:16" s="30" customFormat="1" ht="20.100000000000001" customHeight="1" x14ac:dyDescent="0.25">
      <c r="A16" s="53" t="str">
        <f>IFERROR(VLOOKUP($H16, dados!$A:$B, 2, FALSE), "")</f>
        <v/>
      </c>
      <c r="B16" s="53" t="str">
        <f>IFERROR(VLOOKUP($M16, dados!$A:$B, 2, FALSE), "")</f>
        <v/>
      </c>
      <c r="C16" s="53" t="str">
        <f>IFERROR(VLOOKUP($G16, dados!$G:$H, 2, FALSE), "")</f>
        <v/>
      </c>
      <c r="D16" s="53" t="str">
        <f>IFERROR(VLOOKUP($J16, dados!$L:$M, 2, FALSE), "")</f>
        <v/>
      </c>
      <c r="E16" s="54" t="str">
        <f>NOT(AND(
                                $F16=IFERROR(VLOOKUP($G16,  dados!$G:$J,  4,  FALSE),  ""),
                                $H16="",
                                $I16=IFERROR(VLOOKUP(VLOOKUP($G16,  dados!$G:$I,  3,  FALSE),  dados!$B:$C,  2,  FALSE),  "")
                            ))&amp;","&amp;NOT(AND(
                                $J16=IFERROR(VLOOKUP($K16,  dados!$K:$O,  5,  FALSE),  ""),
                                $L16="",
                                $M16=IFERROR(VLOOKUP($K16,  dados!$K:$R,  6,  FALSE),  ""),
                                $N16=IFERROR(VLOOKUP($K16,  dados!$K:$R,  7,  FALSE),  ""),
                                OR(
                                    $O16=IFERROR(VLOOKUP(VLOOKUP($G16, dados!$G:$J, 3, FALSE), dados!$B:$C, 2, FALSE), ""),
                                    $O16=IFERROR(VLOOKUP(VLOOKUP($K16, dados!$K:$M, 3, FALSE), dados!$B:$C, 2, FALSE), "")
                                ),
                                $P16=IFERROR(VLOOKUP($K16, dados!$K:$R, 8, FALSE), "")
                            ))</f>
        <v>FALSO,FALSO</v>
      </c>
      <c r="F16" s="28" t="str">
        <f>IFERROR(VLOOKUP($G16, dados!$G:$J, 4, FALSE), "")</f>
        <v/>
      </c>
      <c r="G16" s="24"/>
      <c r="H16" s="24"/>
      <c r="I16" s="24" t="str">
        <f>IFERROR(VLOOKUP(VLOOKUP($G16, dados!$G:$I, 3, FALSE), dados!$B:$C, 2, FALSE), "")</f>
        <v/>
      </c>
      <c r="J16" s="24" t="str">
        <f>IFERROR(IF(VLOOKUP($K16,dados!$K:$O,2,FALSE)=0,"",VLOOKUP($K16,dados!$K:$O,2,FALSE)),"")</f>
        <v/>
      </c>
      <c r="K16" s="24"/>
      <c r="L16" s="24"/>
      <c r="M16" s="24" t="str">
        <f>IFERROR(VLOOKUP($J16, dados!$L:$R, 7, FALSE), "")</f>
        <v/>
      </c>
      <c r="N16" s="24" t="str">
        <f>IFERROR(VLOOKUP($J16, dados!$L:$R, 6, FALSE), "")</f>
        <v/>
      </c>
      <c r="O16" s="24" t="str">
        <f>IF($D16="",IFERROR(VLOOKUP(VLOOKUP($G16,dados!$G:$I,3,FALSE),dados!$B:$C,2,FALSE),""),IFERROR(VLOOKUP(VLOOKUP($J16,dados!$L:$N,3,FALSE),dados!$B:$C,2,FALSE),""))</f>
        <v/>
      </c>
      <c r="P16" s="25" t="str">
        <f>IFERROR(IF(VLOOKUP($J16,dados!$L:$S,8,FALSE)=0,"",VLOOKUP($J16,dados!$L:$S,8,FALSE)),"")</f>
        <v/>
      </c>
    </row>
    <row r="17" spans="1:16" s="30" customFormat="1" ht="20.100000000000001" customHeight="1" x14ac:dyDescent="0.25">
      <c r="A17" s="53" t="str">
        <f>IFERROR(VLOOKUP($H17, dados!$A:$B, 2, FALSE), "")</f>
        <v/>
      </c>
      <c r="B17" s="53" t="str">
        <f>IFERROR(VLOOKUP($M17, dados!$A:$B, 2, FALSE), "")</f>
        <v/>
      </c>
      <c r="C17" s="53" t="str">
        <f>IFERROR(VLOOKUP($G17, dados!$G:$H, 2, FALSE), "")</f>
        <v/>
      </c>
      <c r="D17" s="53" t="str">
        <f>IFERROR(VLOOKUP($J17, dados!$L:$M, 2, FALSE), "")</f>
        <v/>
      </c>
      <c r="E17" s="54" t="str">
        <f>NOT(AND(
                                $F17=IFERROR(VLOOKUP($G17,  dados!$G:$J,  4,  FALSE),  ""),
                                $H17="",
                                $I17=IFERROR(VLOOKUP(VLOOKUP($G17,  dados!$G:$I,  3,  FALSE),  dados!$B:$C,  2,  FALSE),  "")
                            ))&amp;","&amp;NOT(AND(
                                $J17=IFERROR(VLOOKUP($K17,  dados!$K:$O,  5,  FALSE),  ""),
                                $L17="",
                                $M17=IFERROR(VLOOKUP($K17,  dados!$K:$R,  6,  FALSE),  ""),
                                $N17=IFERROR(VLOOKUP($K17,  dados!$K:$R,  7,  FALSE),  ""),
                                OR(
                                    $O17=IFERROR(VLOOKUP(VLOOKUP($G17, dados!$G:$J, 3, FALSE), dados!$B:$C, 2, FALSE), ""),
                                    $O17=IFERROR(VLOOKUP(VLOOKUP($K17, dados!$K:$M, 3, FALSE), dados!$B:$C, 2, FALSE), "")
                                ),
                                $P17=IFERROR(VLOOKUP($K17, dados!$K:$R, 8, FALSE), "")
                            ))</f>
        <v>FALSO,FALSO</v>
      </c>
      <c r="F17" s="28" t="str">
        <f>IFERROR(VLOOKUP($G17, dados!$G:$J, 4, FALSE), "")</f>
        <v/>
      </c>
      <c r="G17" s="24"/>
      <c r="H17" s="24"/>
      <c r="I17" s="24" t="str">
        <f>IFERROR(VLOOKUP(VLOOKUP($G17, dados!$G:$I, 3, FALSE), dados!$B:$C, 2, FALSE), "")</f>
        <v/>
      </c>
      <c r="J17" s="24" t="str">
        <f>IFERROR(IF(VLOOKUP($K17,dados!$K:$O,2,FALSE)=0,"",VLOOKUP($K17,dados!$K:$O,2,FALSE)),"")</f>
        <v/>
      </c>
      <c r="K17" s="24"/>
      <c r="L17" s="24"/>
      <c r="M17" s="24" t="str">
        <f>IFERROR(VLOOKUP($J17, dados!$L:$R, 7, FALSE), "")</f>
        <v/>
      </c>
      <c r="N17" s="24" t="str">
        <f>IFERROR(VLOOKUP($J17, dados!$L:$R, 6, FALSE), "")</f>
        <v/>
      </c>
      <c r="O17" s="24" t="str">
        <f>IF($D17="",IFERROR(VLOOKUP(VLOOKUP($G17,dados!$G:$I,3,FALSE),dados!$B:$C,2,FALSE),""),IFERROR(VLOOKUP(VLOOKUP($J17,dados!$L:$N,3,FALSE),dados!$B:$C,2,FALSE),""))</f>
        <v/>
      </c>
      <c r="P17" s="25" t="str">
        <f>IFERROR(IF(VLOOKUP($J17,dados!$L:$S,8,FALSE)=0,"",VLOOKUP($J17,dados!$L:$S,8,FALSE)),"")</f>
        <v/>
      </c>
    </row>
    <row r="18" spans="1:16" s="30" customFormat="1" ht="20.100000000000001" customHeight="1" x14ac:dyDescent="0.25">
      <c r="A18" s="53" t="str">
        <f>IFERROR(VLOOKUP($H18, dados!$A:$B, 2, FALSE), "")</f>
        <v/>
      </c>
      <c r="B18" s="53" t="str">
        <f>IFERROR(VLOOKUP($M18, dados!$A:$B, 2, FALSE), "")</f>
        <v/>
      </c>
      <c r="C18" s="53" t="str">
        <f>IFERROR(VLOOKUP($G18, dados!$G:$H, 2, FALSE), "")</f>
        <v/>
      </c>
      <c r="D18" s="53" t="str">
        <f>IFERROR(VLOOKUP($J18, dados!$L:$M, 2, FALSE), "")</f>
        <v/>
      </c>
      <c r="E18" s="54" t="str">
        <f>NOT(AND(
                                $F18=IFERROR(VLOOKUP($G18,  dados!$G:$J,  4,  FALSE),  ""),
                                $H18="",
                                $I18=IFERROR(VLOOKUP(VLOOKUP($G18,  dados!$G:$I,  3,  FALSE),  dados!$B:$C,  2,  FALSE),  "")
                            ))&amp;","&amp;NOT(AND(
                                $J18=IFERROR(VLOOKUP($K18,  dados!$K:$O,  5,  FALSE),  ""),
                                $L18="",
                                $M18=IFERROR(VLOOKUP($K18,  dados!$K:$R,  6,  FALSE),  ""),
                                $N18=IFERROR(VLOOKUP($K18,  dados!$K:$R,  7,  FALSE),  ""),
                                OR(
                                    $O18=IFERROR(VLOOKUP(VLOOKUP($G18, dados!$G:$J, 3, FALSE), dados!$B:$C, 2, FALSE), ""),
                                    $O18=IFERROR(VLOOKUP(VLOOKUP($K18, dados!$K:$M, 3, FALSE), dados!$B:$C, 2, FALSE), "")
                                ),
                                $P18=IFERROR(VLOOKUP($K18, dados!$K:$R, 8, FALSE), "")
                            ))</f>
        <v>FALSO,FALSO</v>
      </c>
      <c r="F18" s="28" t="str">
        <f>IFERROR(VLOOKUP($G18, dados!$G:$J, 4, FALSE), "")</f>
        <v/>
      </c>
      <c r="G18" s="24"/>
      <c r="H18" s="24"/>
      <c r="I18" s="24" t="str">
        <f>IFERROR(VLOOKUP(VLOOKUP($G18, dados!$G:$I, 3, FALSE), dados!$B:$C, 2, FALSE), "")</f>
        <v/>
      </c>
      <c r="J18" s="24" t="str">
        <f>IFERROR(IF(VLOOKUP($K18,dados!$K:$O,2,FALSE)=0,"",VLOOKUP($K18,dados!$K:$O,2,FALSE)),"")</f>
        <v/>
      </c>
      <c r="K18" s="24"/>
      <c r="L18" s="24"/>
      <c r="M18" s="24" t="str">
        <f>IFERROR(VLOOKUP($J18, dados!$L:$R, 7, FALSE), "")</f>
        <v/>
      </c>
      <c r="N18" s="24" t="str">
        <f>IFERROR(VLOOKUP($J18, dados!$L:$R, 6, FALSE), "")</f>
        <v/>
      </c>
      <c r="O18" s="24" t="str">
        <f>IF($D18="",IFERROR(VLOOKUP(VLOOKUP($G18,dados!$G:$I,3,FALSE),dados!$B:$C,2,FALSE),""),IFERROR(VLOOKUP(VLOOKUP($J18,dados!$L:$N,3,FALSE),dados!$B:$C,2,FALSE),""))</f>
        <v/>
      </c>
      <c r="P18" s="25" t="str">
        <f>IFERROR(IF(VLOOKUP($J18,dados!$L:$S,8,FALSE)=0,"",VLOOKUP($J18,dados!$L:$S,8,FALSE)),"")</f>
        <v/>
      </c>
    </row>
    <row r="19" spans="1:16" s="30" customFormat="1" ht="20.100000000000001" customHeight="1" x14ac:dyDescent="0.25">
      <c r="A19" s="53" t="str">
        <f>IFERROR(VLOOKUP($H19, dados!$A:$B, 2, FALSE), "")</f>
        <v/>
      </c>
      <c r="B19" s="53" t="str">
        <f>IFERROR(VLOOKUP($M19, dados!$A:$B, 2, FALSE), "")</f>
        <v/>
      </c>
      <c r="C19" s="53" t="str">
        <f>IFERROR(VLOOKUP($G19, dados!$G:$H, 2, FALSE), "")</f>
        <v/>
      </c>
      <c r="D19" s="53" t="str">
        <f>IFERROR(VLOOKUP($J19, dados!$L:$M, 2, FALSE), "")</f>
        <v/>
      </c>
      <c r="E19" s="54" t="str">
        <f>NOT(AND(
                                $F19=IFERROR(VLOOKUP($G19,  dados!$G:$J,  4,  FALSE),  ""),
                                $H19="",
                                $I19=IFERROR(VLOOKUP(VLOOKUP($G19,  dados!$G:$I,  3,  FALSE),  dados!$B:$C,  2,  FALSE),  "")
                            ))&amp;","&amp;NOT(AND(
                                $J19=IFERROR(VLOOKUP($K19,  dados!$K:$O,  5,  FALSE),  ""),
                                $L19="",
                                $M19=IFERROR(VLOOKUP($K19,  dados!$K:$R,  6,  FALSE),  ""),
                                $N19=IFERROR(VLOOKUP($K19,  dados!$K:$R,  7,  FALSE),  ""),
                                OR(
                                    $O19=IFERROR(VLOOKUP(VLOOKUP($G19, dados!$G:$J, 3, FALSE), dados!$B:$C, 2, FALSE), ""),
                                    $O19=IFERROR(VLOOKUP(VLOOKUP($K19, dados!$K:$M, 3, FALSE), dados!$B:$C, 2, FALSE), "")
                                ),
                                $P19=IFERROR(VLOOKUP($K19, dados!$K:$R, 8, FALSE), "")
                            ))</f>
        <v>FALSO,FALSO</v>
      </c>
      <c r="F19" s="28" t="str">
        <f>IFERROR(VLOOKUP($G19, dados!$G:$J, 4, FALSE), "")</f>
        <v/>
      </c>
      <c r="G19" s="24"/>
      <c r="H19" s="24"/>
      <c r="I19" s="24" t="str">
        <f>IFERROR(VLOOKUP(VLOOKUP($G19, dados!$G:$I, 3, FALSE), dados!$B:$C, 2, FALSE), "")</f>
        <v/>
      </c>
      <c r="J19" s="24" t="str">
        <f>IFERROR(IF(VLOOKUP($K19,dados!$K:$O,2,FALSE)=0,"",VLOOKUP($K19,dados!$K:$O,2,FALSE)),"")</f>
        <v/>
      </c>
      <c r="K19" s="24"/>
      <c r="L19" s="24"/>
      <c r="M19" s="24" t="str">
        <f>IFERROR(VLOOKUP($J19, dados!$L:$R, 7, FALSE), "")</f>
        <v/>
      </c>
      <c r="N19" s="24" t="str">
        <f>IFERROR(VLOOKUP($J19, dados!$L:$R, 6, FALSE), "")</f>
        <v/>
      </c>
      <c r="O19" s="24" t="str">
        <f>IF($D19="",IFERROR(VLOOKUP(VLOOKUP($G19,dados!$G:$I,3,FALSE),dados!$B:$C,2,FALSE),""),IFERROR(VLOOKUP(VLOOKUP($J19,dados!$L:$N,3,FALSE),dados!$B:$C,2,FALSE),""))</f>
        <v/>
      </c>
      <c r="P19" s="25" t="str">
        <f>IFERROR(IF(VLOOKUP($J19,dados!$L:$S,8,FALSE)=0,"",VLOOKUP($J19,dados!$L:$S,8,FALSE)),"")</f>
        <v/>
      </c>
    </row>
    <row r="20" spans="1:16" s="30" customFormat="1" ht="20.100000000000001" customHeight="1" x14ac:dyDescent="0.25">
      <c r="A20" s="53" t="str">
        <f>IFERROR(VLOOKUP($H20, dados!$A:$B, 2, FALSE), "")</f>
        <v/>
      </c>
      <c r="B20" s="53" t="str">
        <f>IFERROR(VLOOKUP($M20, dados!$A:$B, 2, FALSE), "")</f>
        <v/>
      </c>
      <c r="C20" s="53" t="str">
        <f>IFERROR(VLOOKUP($G20, dados!$G:$H, 2, FALSE), "")</f>
        <v/>
      </c>
      <c r="D20" s="53" t="str">
        <f>IFERROR(VLOOKUP($J20, dados!$L:$M, 2, FALSE), "")</f>
        <v/>
      </c>
      <c r="E20" s="54" t="str">
        <f>NOT(AND(
                                $F20=IFERROR(VLOOKUP($G20,  dados!$G:$J,  4,  FALSE),  ""),
                                $H20="",
                                $I20=IFERROR(VLOOKUP(VLOOKUP($G20,  dados!$G:$I,  3,  FALSE),  dados!$B:$C,  2,  FALSE),  "")
                            ))&amp;","&amp;NOT(AND(
                                $J20=IFERROR(VLOOKUP($K20,  dados!$K:$O,  5,  FALSE),  ""),
                                $L20="",
                                $M20=IFERROR(VLOOKUP($K20,  dados!$K:$R,  6,  FALSE),  ""),
                                $N20=IFERROR(VLOOKUP($K20,  dados!$K:$R,  7,  FALSE),  ""),
                                OR(
                                    $O20=IFERROR(VLOOKUP(VLOOKUP($G20, dados!$G:$J, 3, FALSE), dados!$B:$C, 2, FALSE), ""),
                                    $O20=IFERROR(VLOOKUP(VLOOKUP($K20, dados!$K:$M, 3, FALSE), dados!$B:$C, 2, FALSE), "")
                                ),
                                $P20=IFERROR(VLOOKUP($K20, dados!$K:$R, 8, FALSE), "")
                            ))</f>
        <v>FALSO,FALSO</v>
      </c>
      <c r="F20" s="28" t="str">
        <f>IFERROR(VLOOKUP($G20, dados!$G:$J, 4, FALSE), "")</f>
        <v/>
      </c>
      <c r="G20" s="24"/>
      <c r="H20" s="24"/>
      <c r="I20" s="24" t="str">
        <f>IFERROR(VLOOKUP(VLOOKUP($G20, dados!$G:$I, 3, FALSE), dados!$B:$C, 2, FALSE), "")</f>
        <v/>
      </c>
      <c r="J20" s="24" t="str">
        <f>IFERROR(IF(VLOOKUP($K20,dados!$K:$O,2,FALSE)=0,"",VLOOKUP($K20,dados!$K:$O,2,FALSE)),"")</f>
        <v/>
      </c>
      <c r="K20" s="24"/>
      <c r="L20" s="24"/>
      <c r="M20" s="24" t="str">
        <f>IFERROR(VLOOKUP($J20, dados!$L:$R, 7, FALSE), "")</f>
        <v/>
      </c>
      <c r="N20" s="24" t="str">
        <f>IFERROR(VLOOKUP($J20, dados!$L:$R, 6, FALSE), "")</f>
        <v/>
      </c>
      <c r="O20" s="24" t="str">
        <f>IF($D20="",IFERROR(VLOOKUP(VLOOKUP($G20,dados!$G:$I,3,FALSE),dados!$B:$C,2,FALSE),""),IFERROR(VLOOKUP(VLOOKUP($J20,dados!$L:$N,3,FALSE),dados!$B:$C,2,FALSE),""))</f>
        <v/>
      </c>
      <c r="P20" s="25" t="str">
        <f>IFERROR(IF(VLOOKUP($J20,dados!$L:$S,8,FALSE)=0,"",VLOOKUP($J20,dados!$L:$S,8,FALSE)),"")</f>
        <v/>
      </c>
    </row>
    <row r="21" spans="1:16" s="30" customFormat="1" ht="20.100000000000001" customHeight="1" x14ac:dyDescent="0.25">
      <c r="A21" s="53" t="str">
        <f>IFERROR(VLOOKUP($H21, dados!$A:$B, 2, FALSE), "")</f>
        <v/>
      </c>
      <c r="B21" s="53" t="str">
        <f>IFERROR(VLOOKUP($M21, dados!$A:$B, 2, FALSE), "")</f>
        <v/>
      </c>
      <c r="C21" s="53" t="str">
        <f>IFERROR(VLOOKUP($G21, dados!$G:$H, 2, FALSE), "")</f>
        <v/>
      </c>
      <c r="D21" s="53" t="str">
        <f>IFERROR(VLOOKUP($J21, dados!$L:$M, 2, FALSE), "")</f>
        <v/>
      </c>
      <c r="E21" s="54" t="str">
        <f>NOT(AND(
                                $F21=IFERROR(VLOOKUP($G21,  dados!$G:$J,  4,  FALSE),  ""),
                                $H21="",
                                $I21=IFERROR(VLOOKUP(VLOOKUP($G21,  dados!$G:$I,  3,  FALSE),  dados!$B:$C,  2,  FALSE),  "")
                            ))&amp;","&amp;NOT(AND(
                                $J21=IFERROR(VLOOKUP($K21,  dados!$K:$O,  5,  FALSE),  ""),
                                $L21="",
                                $M21=IFERROR(VLOOKUP($K21,  dados!$K:$R,  6,  FALSE),  ""),
                                $N21=IFERROR(VLOOKUP($K21,  dados!$K:$R,  7,  FALSE),  ""),
                                OR(
                                    $O21=IFERROR(VLOOKUP(VLOOKUP($G21, dados!$G:$J, 3, FALSE), dados!$B:$C, 2, FALSE), ""),
                                    $O21=IFERROR(VLOOKUP(VLOOKUP($K21, dados!$K:$M, 3, FALSE), dados!$B:$C, 2, FALSE), "")
                                ),
                                $P21=IFERROR(VLOOKUP($K21, dados!$K:$R, 8, FALSE), "")
                            ))</f>
        <v>FALSO,FALSO</v>
      </c>
      <c r="F21" s="28" t="str">
        <f>IFERROR(VLOOKUP($G21, dados!$G:$J, 4, FALSE), "")</f>
        <v/>
      </c>
      <c r="G21" s="24"/>
      <c r="H21" s="24"/>
      <c r="I21" s="24" t="str">
        <f>IFERROR(VLOOKUP(VLOOKUP($G21, dados!$G:$I, 3, FALSE), dados!$B:$C, 2, FALSE), "")</f>
        <v/>
      </c>
      <c r="J21" s="24" t="str">
        <f>IFERROR(IF(VLOOKUP($K21,dados!$K:$O,2,FALSE)=0,"",VLOOKUP($K21,dados!$K:$O,2,FALSE)),"")</f>
        <v/>
      </c>
      <c r="K21" s="24"/>
      <c r="L21" s="24"/>
      <c r="M21" s="24" t="str">
        <f>IFERROR(VLOOKUP($J21, dados!$L:$R, 7, FALSE), "")</f>
        <v/>
      </c>
      <c r="N21" s="24" t="str">
        <f>IFERROR(VLOOKUP($J21, dados!$L:$R, 6, FALSE), "")</f>
        <v/>
      </c>
      <c r="O21" s="24" t="str">
        <f>IF($D21="",IFERROR(VLOOKUP(VLOOKUP($G21,dados!$G:$I,3,FALSE),dados!$B:$C,2,FALSE),""),IFERROR(VLOOKUP(VLOOKUP($J21,dados!$L:$N,3,FALSE),dados!$B:$C,2,FALSE),""))</f>
        <v/>
      </c>
      <c r="P21" s="25" t="str">
        <f>IFERROR(IF(VLOOKUP($J21,dados!$L:$S,8,FALSE)=0,"",VLOOKUP($J21,dados!$L:$S,8,FALSE)),"")</f>
        <v/>
      </c>
    </row>
    <row r="22" spans="1:16" s="30" customFormat="1" ht="20.100000000000001" customHeight="1" x14ac:dyDescent="0.25">
      <c r="A22" s="53" t="str">
        <f>IFERROR(VLOOKUP($H22, dados!$A:$B, 2, FALSE), "")</f>
        <v/>
      </c>
      <c r="B22" s="53" t="str">
        <f>IFERROR(VLOOKUP($M22, dados!$A:$B, 2, FALSE), "")</f>
        <v/>
      </c>
      <c r="C22" s="53" t="str">
        <f>IFERROR(VLOOKUP($G22, dados!$G:$H, 2, FALSE), "")</f>
        <v/>
      </c>
      <c r="D22" s="53" t="str">
        <f>IFERROR(VLOOKUP($J22, dados!$L:$M, 2, FALSE), "")</f>
        <v/>
      </c>
      <c r="E22" s="54" t="str">
        <f>NOT(AND(
                                $F22=IFERROR(VLOOKUP($G22,  dados!$G:$J,  4,  FALSE),  ""),
                                $H22="",
                                $I22=IFERROR(VLOOKUP(VLOOKUP($G22,  dados!$G:$I,  3,  FALSE),  dados!$B:$C,  2,  FALSE),  "")
                            ))&amp;","&amp;NOT(AND(
                                $J22=IFERROR(VLOOKUP($K22,  dados!$K:$O,  5,  FALSE),  ""),
                                $L22="",
                                $M22=IFERROR(VLOOKUP($K22,  dados!$K:$R,  6,  FALSE),  ""),
                                $N22=IFERROR(VLOOKUP($K22,  dados!$K:$R,  7,  FALSE),  ""),
                                OR(
                                    $O22=IFERROR(VLOOKUP(VLOOKUP($G22, dados!$G:$J, 3, FALSE), dados!$B:$C, 2, FALSE), ""),
                                    $O22=IFERROR(VLOOKUP(VLOOKUP($K22, dados!$K:$M, 3, FALSE), dados!$B:$C, 2, FALSE), "")
                                ),
                                $P22=IFERROR(VLOOKUP($K22, dados!$K:$R, 8, FALSE), "")
                            ))</f>
        <v>FALSO,FALSO</v>
      </c>
      <c r="F22" s="28" t="str">
        <f>IFERROR(VLOOKUP($G22, dados!$G:$J, 4, FALSE), "")</f>
        <v/>
      </c>
      <c r="G22" s="24"/>
      <c r="H22" s="24"/>
      <c r="I22" s="24" t="str">
        <f>IFERROR(VLOOKUP(VLOOKUP($G22, dados!$G:$I, 3, FALSE), dados!$B:$C, 2, FALSE), "")</f>
        <v/>
      </c>
      <c r="J22" s="24" t="str">
        <f>IFERROR(IF(VLOOKUP($K22,dados!$K:$O,2,FALSE)=0,"",VLOOKUP($K22,dados!$K:$O,2,FALSE)),"")</f>
        <v/>
      </c>
      <c r="K22" s="24"/>
      <c r="L22" s="24"/>
      <c r="M22" s="24" t="str">
        <f>IFERROR(VLOOKUP($J22, dados!$L:$R, 7, FALSE), "")</f>
        <v/>
      </c>
      <c r="N22" s="24" t="str">
        <f>IFERROR(VLOOKUP($J22, dados!$L:$R, 6, FALSE), "")</f>
        <v/>
      </c>
      <c r="O22" s="24" t="str">
        <f>IF($D22="",IFERROR(VLOOKUP(VLOOKUP($G22,dados!$G:$I,3,FALSE),dados!$B:$C,2,FALSE),""),IFERROR(VLOOKUP(VLOOKUP($J22,dados!$L:$N,3,FALSE),dados!$B:$C,2,FALSE),""))</f>
        <v/>
      </c>
      <c r="P22" s="25" t="str">
        <f>IFERROR(IF(VLOOKUP($J22,dados!$L:$S,8,FALSE)=0,"",VLOOKUP($J22,dados!$L:$S,8,FALSE)),"")</f>
        <v/>
      </c>
    </row>
    <row r="23" spans="1:16" s="30" customFormat="1" ht="20.100000000000001" customHeight="1" x14ac:dyDescent="0.25">
      <c r="A23" s="53" t="str">
        <f>IFERROR(VLOOKUP($H23, dados!$A:$B, 2, FALSE), "")</f>
        <v/>
      </c>
      <c r="B23" s="53" t="str">
        <f>IFERROR(VLOOKUP($M23, dados!$A:$B, 2, FALSE), "")</f>
        <v/>
      </c>
      <c r="C23" s="53" t="str">
        <f>IFERROR(VLOOKUP($G23, dados!$G:$H, 2, FALSE), "")</f>
        <v/>
      </c>
      <c r="D23" s="53" t="str">
        <f>IFERROR(VLOOKUP($J23, dados!$L:$M, 2, FALSE), "")</f>
        <v/>
      </c>
      <c r="E23" s="54" t="str">
        <f>NOT(AND(
                                $F23=IFERROR(VLOOKUP($G23,  dados!$G:$J,  4,  FALSE),  ""),
                                $H23="",
                                $I23=IFERROR(VLOOKUP(VLOOKUP($G23,  dados!$G:$I,  3,  FALSE),  dados!$B:$C,  2,  FALSE),  "")
                            ))&amp;","&amp;NOT(AND(
                                $J23=IFERROR(VLOOKUP($K23,  dados!$K:$O,  5,  FALSE),  ""),
                                $L23="",
                                $M23=IFERROR(VLOOKUP($K23,  dados!$K:$R,  6,  FALSE),  ""),
                                $N23=IFERROR(VLOOKUP($K23,  dados!$K:$R,  7,  FALSE),  ""),
                                OR(
                                    $O23=IFERROR(VLOOKUP(VLOOKUP($G23, dados!$G:$J, 3, FALSE), dados!$B:$C, 2, FALSE), ""),
                                    $O23=IFERROR(VLOOKUP(VLOOKUP($K23, dados!$K:$M, 3, FALSE), dados!$B:$C, 2, FALSE), "")
                                ),
                                $P23=IFERROR(VLOOKUP($K23, dados!$K:$R, 8, FALSE), "")
                            ))</f>
        <v>FALSO,FALSO</v>
      </c>
      <c r="F23" s="28" t="str">
        <f>IFERROR(VLOOKUP($G23, dados!$G:$J, 4, FALSE), "")</f>
        <v/>
      </c>
      <c r="G23" s="24"/>
      <c r="H23" s="24"/>
      <c r="I23" s="24" t="str">
        <f>IFERROR(VLOOKUP(VLOOKUP($G23, dados!$G:$I, 3, FALSE), dados!$B:$C, 2, FALSE), "")</f>
        <v/>
      </c>
      <c r="J23" s="24" t="str">
        <f>IFERROR(IF(VLOOKUP($K23,dados!$K:$O,2,FALSE)=0,"",VLOOKUP($K23,dados!$K:$O,2,FALSE)),"")</f>
        <v/>
      </c>
      <c r="K23" s="24"/>
      <c r="L23" s="24"/>
      <c r="M23" s="24" t="str">
        <f>IFERROR(VLOOKUP($J23, dados!$L:$R, 7, FALSE), "")</f>
        <v/>
      </c>
      <c r="N23" s="24" t="str">
        <f>IFERROR(VLOOKUP($J23, dados!$L:$R, 6, FALSE), "")</f>
        <v/>
      </c>
      <c r="O23" s="24" t="str">
        <f>IF($D23="",IFERROR(VLOOKUP(VLOOKUP($G23,dados!$G:$I,3,FALSE),dados!$B:$C,2,FALSE),""),IFERROR(VLOOKUP(VLOOKUP($J23,dados!$L:$N,3,FALSE),dados!$B:$C,2,FALSE),""))</f>
        <v/>
      </c>
      <c r="P23" s="25" t="str">
        <f>IFERROR(IF(VLOOKUP($J23,dados!$L:$S,8,FALSE)=0,"",VLOOKUP($J23,dados!$L:$S,8,FALSE)),"")</f>
        <v/>
      </c>
    </row>
    <row r="24" spans="1:16" s="30" customFormat="1" ht="20.100000000000001" customHeight="1" x14ac:dyDescent="0.25">
      <c r="A24" s="53" t="str">
        <f>IFERROR(VLOOKUP($H24, dados!$A:$B, 2, FALSE), "")</f>
        <v/>
      </c>
      <c r="B24" s="53" t="str">
        <f>IFERROR(VLOOKUP($M24, dados!$A:$B, 2, FALSE), "")</f>
        <v/>
      </c>
      <c r="C24" s="53" t="str">
        <f>IFERROR(VLOOKUP($G24, dados!$G:$H, 2, FALSE), "")</f>
        <v/>
      </c>
      <c r="D24" s="53" t="str">
        <f>IFERROR(VLOOKUP($J24, dados!$L:$M, 2, FALSE), "")</f>
        <v/>
      </c>
      <c r="E24" s="54" t="str">
        <f>NOT(AND(
                                $F24=IFERROR(VLOOKUP($G24,  dados!$G:$J,  4,  FALSE),  ""),
                                $H24="",
                                $I24=IFERROR(VLOOKUP(VLOOKUP($G24,  dados!$G:$I,  3,  FALSE),  dados!$B:$C,  2,  FALSE),  "")
                            ))&amp;","&amp;NOT(AND(
                                $J24=IFERROR(VLOOKUP($K24,  dados!$K:$O,  5,  FALSE),  ""),
                                $L24="",
                                $M24=IFERROR(VLOOKUP($K24,  dados!$K:$R,  6,  FALSE),  ""),
                                $N24=IFERROR(VLOOKUP($K24,  dados!$K:$R,  7,  FALSE),  ""),
                                OR(
                                    $O24=IFERROR(VLOOKUP(VLOOKUP($G24, dados!$G:$J, 3, FALSE), dados!$B:$C, 2, FALSE), ""),
                                    $O24=IFERROR(VLOOKUP(VLOOKUP($K24, dados!$K:$M, 3, FALSE), dados!$B:$C, 2, FALSE), "")
                                ),
                                $P24=IFERROR(VLOOKUP($K24, dados!$K:$R, 8, FALSE), "")
                            ))</f>
        <v>FALSO,FALSO</v>
      </c>
      <c r="F24" s="28" t="str">
        <f>IFERROR(VLOOKUP($G24, dados!$G:$J, 4, FALSE), "")</f>
        <v/>
      </c>
      <c r="G24" s="24"/>
      <c r="H24" s="24"/>
      <c r="I24" s="24" t="str">
        <f>IFERROR(VLOOKUP(VLOOKUP($G24, dados!$G:$I, 3, FALSE), dados!$B:$C, 2, FALSE), "")</f>
        <v/>
      </c>
      <c r="J24" s="24" t="str">
        <f>IFERROR(IF(VLOOKUP($K24,dados!$K:$O,2,FALSE)=0,"",VLOOKUP($K24,dados!$K:$O,2,FALSE)),"")</f>
        <v/>
      </c>
      <c r="K24" s="24"/>
      <c r="L24" s="24"/>
      <c r="M24" s="24" t="str">
        <f>IFERROR(VLOOKUP($J24, dados!$L:$R, 7, FALSE), "")</f>
        <v/>
      </c>
      <c r="N24" s="24" t="str">
        <f>IFERROR(VLOOKUP($J24, dados!$L:$R, 6, FALSE), "")</f>
        <v/>
      </c>
      <c r="O24" s="24" t="str">
        <f>IF($D24="",IFERROR(VLOOKUP(VLOOKUP($G24,dados!$G:$I,3,FALSE),dados!$B:$C,2,FALSE),""),IFERROR(VLOOKUP(VLOOKUP($J24,dados!$L:$N,3,FALSE),dados!$B:$C,2,FALSE),""))</f>
        <v/>
      </c>
      <c r="P24" s="25" t="str">
        <f>IFERROR(IF(VLOOKUP($J24,dados!$L:$S,8,FALSE)=0,"",VLOOKUP($J24,dados!$L:$S,8,FALSE)),"")</f>
        <v/>
      </c>
    </row>
    <row r="25" spans="1:16" s="30" customFormat="1" ht="20.100000000000001" customHeight="1" x14ac:dyDescent="0.25">
      <c r="A25" s="53" t="str">
        <f>IFERROR(VLOOKUP($H25, dados!$A:$B, 2, FALSE), "")</f>
        <v/>
      </c>
      <c r="B25" s="53" t="str">
        <f>IFERROR(VLOOKUP($M25, dados!$A:$B, 2, FALSE), "")</f>
        <v/>
      </c>
      <c r="C25" s="53" t="str">
        <f>IFERROR(VLOOKUP($G25, dados!$G:$H, 2, FALSE), "")</f>
        <v/>
      </c>
      <c r="D25" s="53" t="str">
        <f>IFERROR(VLOOKUP($J25, dados!$L:$M, 2, FALSE), "")</f>
        <v/>
      </c>
      <c r="E25" s="54" t="str">
        <f>NOT(AND(
                                $F25=IFERROR(VLOOKUP($G25,  dados!$G:$J,  4,  FALSE),  ""),
                                $H25="",
                                $I25=IFERROR(VLOOKUP(VLOOKUP($G25,  dados!$G:$I,  3,  FALSE),  dados!$B:$C,  2,  FALSE),  "")
                            ))&amp;","&amp;NOT(AND(
                                $J25=IFERROR(VLOOKUP($K25,  dados!$K:$O,  5,  FALSE),  ""),
                                $L25="",
                                $M25=IFERROR(VLOOKUP($K25,  dados!$K:$R,  6,  FALSE),  ""),
                                $N25=IFERROR(VLOOKUP($K25,  dados!$K:$R,  7,  FALSE),  ""),
                                OR(
                                    $O25=IFERROR(VLOOKUP(VLOOKUP($G25, dados!$G:$J, 3, FALSE), dados!$B:$C, 2, FALSE), ""),
                                    $O25=IFERROR(VLOOKUP(VLOOKUP($K25, dados!$K:$M, 3, FALSE), dados!$B:$C, 2, FALSE), "")
                                ),
                                $P25=IFERROR(VLOOKUP($K25, dados!$K:$R, 8, FALSE), "")
                            ))</f>
        <v>FALSO,FALSO</v>
      </c>
      <c r="F25" s="28" t="str">
        <f>IFERROR(VLOOKUP($G25, dados!$G:$J, 4, FALSE), "")</f>
        <v/>
      </c>
      <c r="G25" s="24"/>
      <c r="H25" s="24"/>
      <c r="I25" s="24" t="str">
        <f>IFERROR(VLOOKUP(VLOOKUP($G25, dados!$G:$I, 3, FALSE), dados!$B:$C, 2, FALSE), "")</f>
        <v/>
      </c>
      <c r="J25" s="24" t="str">
        <f>IFERROR(IF(VLOOKUP($K25,dados!$K:$O,2,FALSE)=0,"",VLOOKUP($K25,dados!$K:$O,2,FALSE)),"")</f>
        <v/>
      </c>
      <c r="K25" s="24"/>
      <c r="L25" s="24"/>
      <c r="M25" s="24" t="str">
        <f>IFERROR(VLOOKUP($J25, dados!$L:$R, 7, FALSE), "")</f>
        <v/>
      </c>
      <c r="N25" s="24" t="str">
        <f>IFERROR(VLOOKUP($J25, dados!$L:$R, 6, FALSE), "")</f>
        <v/>
      </c>
      <c r="O25" s="24" t="str">
        <f>IF($D25="",IFERROR(VLOOKUP(VLOOKUP($G25,dados!$G:$I,3,FALSE),dados!$B:$C,2,FALSE),""),IFERROR(VLOOKUP(VLOOKUP($J25,dados!$L:$N,3,FALSE),dados!$B:$C,2,FALSE),""))</f>
        <v/>
      </c>
      <c r="P25" s="25" t="str">
        <f>IFERROR(IF(VLOOKUP($J25,dados!$L:$S,8,FALSE)=0,"",VLOOKUP($J25,dados!$L:$S,8,FALSE)),"")</f>
        <v/>
      </c>
    </row>
    <row r="26" spans="1:16" s="30" customFormat="1" ht="20.100000000000001" customHeight="1" x14ac:dyDescent="0.25">
      <c r="A26" s="53" t="str">
        <f>IFERROR(VLOOKUP($H26, dados!$A:$B, 2, FALSE), "")</f>
        <v/>
      </c>
      <c r="B26" s="53" t="str">
        <f>IFERROR(VLOOKUP($M26, dados!$A:$B, 2, FALSE), "")</f>
        <v/>
      </c>
      <c r="C26" s="53" t="str">
        <f>IFERROR(VLOOKUP($G26, dados!$G:$H, 2, FALSE), "")</f>
        <v/>
      </c>
      <c r="D26" s="53" t="str">
        <f>IFERROR(VLOOKUP($J26, dados!$L:$M, 2, FALSE), "")</f>
        <v/>
      </c>
      <c r="E26" s="54" t="str">
        <f>NOT(AND(
                                $F26=IFERROR(VLOOKUP($G26,  dados!$G:$J,  4,  FALSE),  ""),
                                $H26="",
                                $I26=IFERROR(VLOOKUP(VLOOKUP($G26,  dados!$G:$I,  3,  FALSE),  dados!$B:$C,  2,  FALSE),  "")
                            ))&amp;","&amp;NOT(AND(
                                $J26=IFERROR(VLOOKUP($K26,  dados!$K:$O,  5,  FALSE),  ""),
                                $L26="",
                                $M26=IFERROR(VLOOKUP($K26,  dados!$K:$R,  6,  FALSE),  ""),
                                $N26=IFERROR(VLOOKUP($K26,  dados!$K:$R,  7,  FALSE),  ""),
                                OR(
                                    $O26=IFERROR(VLOOKUP(VLOOKUP($G26, dados!$G:$J, 3, FALSE), dados!$B:$C, 2, FALSE), ""),
                                    $O26=IFERROR(VLOOKUP(VLOOKUP($K26, dados!$K:$M, 3, FALSE), dados!$B:$C, 2, FALSE), "")
                                ),
                                $P26=IFERROR(VLOOKUP($K26, dados!$K:$R, 8, FALSE), "")
                            ))</f>
        <v>FALSO,FALSO</v>
      </c>
      <c r="F26" s="28" t="str">
        <f>IFERROR(VLOOKUP($G26, dados!$G:$J, 4, FALSE), "")</f>
        <v/>
      </c>
      <c r="G26" s="24"/>
      <c r="H26" s="24"/>
      <c r="I26" s="24" t="str">
        <f>IFERROR(VLOOKUP(VLOOKUP($G26, dados!$G:$I, 3, FALSE), dados!$B:$C, 2, FALSE), "")</f>
        <v/>
      </c>
      <c r="J26" s="24" t="str">
        <f>IFERROR(IF(VLOOKUP($K26,dados!$K:$O,2,FALSE)=0,"",VLOOKUP($K26,dados!$K:$O,2,FALSE)),"")</f>
        <v/>
      </c>
      <c r="K26" s="24"/>
      <c r="L26" s="24"/>
      <c r="M26" s="24" t="str">
        <f>IFERROR(VLOOKUP($J26, dados!$L:$R, 7, FALSE), "")</f>
        <v/>
      </c>
      <c r="N26" s="24" t="str">
        <f>IFERROR(VLOOKUP($J26, dados!$L:$R, 6, FALSE), "")</f>
        <v/>
      </c>
      <c r="O26" s="24" t="str">
        <f>IF($D26="",IFERROR(VLOOKUP(VLOOKUP($G26,dados!$G:$I,3,FALSE),dados!$B:$C,2,FALSE),""),IFERROR(VLOOKUP(VLOOKUP($J26,dados!$L:$N,3,FALSE),dados!$B:$C,2,FALSE),""))</f>
        <v/>
      </c>
      <c r="P26" s="25" t="str">
        <f>IFERROR(IF(VLOOKUP($J26,dados!$L:$S,8,FALSE)=0,"",VLOOKUP($J26,dados!$L:$S,8,FALSE)),"")</f>
        <v/>
      </c>
    </row>
    <row r="27" spans="1:16" s="30" customFormat="1" ht="20.100000000000001" customHeight="1" x14ac:dyDescent="0.25">
      <c r="A27" s="53" t="str">
        <f>IFERROR(VLOOKUP($H27, dados!$A:$B, 2, FALSE), "")</f>
        <v/>
      </c>
      <c r="B27" s="53" t="str">
        <f>IFERROR(VLOOKUP($M27, dados!$A:$B, 2, FALSE), "")</f>
        <v/>
      </c>
      <c r="C27" s="53" t="str">
        <f>IFERROR(VLOOKUP($G27, dados!$G:$H, 2, FALSE), "")</f>
        <v/>
      </c>
      <c r="D27" s="53" t="str">
        <f>IFERROR(VLOOKUP($J27, dados!$L:$M, 2, FALSE), "")</f>
        <v/>
      </c>
      <c r="E27" s="54" t="str">
        <f>NOT(AND(
                                $F27=IFERROR(VLOOKUP($G27,  dados!$G:$J,  4,  FALSE),  ""),
                                $H27="",
                                $I27=IFERROR(VLOOKUP(VLOOKUP($G27,  dados!$G:$I,  3,  FALSE),  dados!$B:$C,  2,  FALSE),  "")
                            ))&amp;","&amp;NOT(AND(
                                $J27=IFERROR(VLOOKUP($K27,  dados!$K:$O,  5,  FALSE),  ""),
                                $L27="",
                                $M27=IFERROR(VLOOKUP($K27,  dados!$K:$R,  6,  FALSE),  ""),
                                $N27=IFERROR(VLOOKUP($K27,  dados!$K:$R,  7,  FALSE),  ""),
                                OR(
                                    $O27=IFERROR(VLOOKUP(VLOOKUP($G27, dados!$G:$J, 3, FALSE), dados!$B:$C, 2, FALSE), ""),
                                    $O27=IFERROR(VLOOKUP(VLOOKUP($K27, dados!$K:$M, 3, FALSE), dados!$B:$C, 2, FALSE), "")
                                ),
                                $P27=IFERROR(VLOOKUP($K27, dados!$K:$R, 8, FALSE), "")
                            ))</f>
        <v>FALSO,FALSO</v>
      </c>
      <c r="F27" s="28" t="str">
        <f>IFERROR(VLOOKUP($G27, dados!$G:$J, 4, FALSE), "")</f>
        <v/>
      </c>
      <c r="G27" s="24"/>
      <c r="H27" s="24"/>
      <c r="I27" s="24" t="str">
        <f>IFERROR(VLOOKUP(VLOOKUP($G27, dados!$G:$I, 3, FALSE), dados!$B:$C, 2, FALSE), "")</f>
        <v/>
      </c>
      <c r="J27" s="24" t="str">
        <f>IFERROR(IF(VLOOKUP($K27,dados!$K:$O,2,FALSE)=0,"",VLOOKUP($K27,dados!$K:$O,2,FALSE)),"")</f>
        <v/>
      </c>
      <c r="K27" s="24"/>
      <c r="L27" s="24"/>
      <c r="M27" s="24" t="str">
        <f>IFERROR(VLOOKUP($J27, dados!$L:$R, 7, FALSE), "")</f>
        <v/>
      </c>
      <c r="N27" s="24" t="str">
        <f>IFERROR(VLOOKUP($J27, dados!$L:$R, 6, FALSE), "")</f>
        <v/>
      </c>
      <c r="O27" s="24" t="str">
        <f>IF($D27="",IFERROR(VLOOKUP(VLOOKUP($G27,dados!$G:$I,3,FALSE),dados!$B:$C,2,FALSE),""),IFERROR(VLOOKUP(VLOOKUP($J27,dados!$L:$N,3,FALSE),dados!$B:$C,2,FALSE),""))</f>
        <v/>
      </c>
      <c r="P27" s="25" t="str">
        <f>IFERROR(IF(VLOOKUP($J27,dados!$L:$S,8,FALSE)=0,"",VLOOKUP($J27,dados!$L:$S,8,FALSE)),"")</f>
        <v/>
      </c>
    </row>
    <row r="28" spans="1:16" s="30" customFormat="1" ht="20.100000000000001" customHeight="1" x14ac:dyDescent="0.25">
      <c r="A28" s="53" t="str">
        <f>IFERROR(VLOOKUP($H28, dados!$A:$B, 2, FALSE), "")</f>
        <v/>
      </c>
      <c r="B28" s="53" t="str">
        <f>IFERROR(VLOOKUP($M28, dados!$A:$B, 2, FALSE), "")</f>
        <v/>
      </c>
      <c r="C28" s="53" t="str">
        <f>IFERROR(VLOOKUP($G28, dados!$G:$H, 2, FALSE), "")</f>
        <v/>
      </c>
      <c r="D28" s="53" t="str">
        <f>IFERROR(VLOOKUP($J28, dados!$L:$M, 2, FALSE), "")</f>
        <v/>
      </c>
      <c r="E28" s="54" t="str">
        <f>NOT(AND(
                                $F28=IFERROR(VLOOKUP($G28,  dados!$G:$J,  4,  FALSE),  ""),
                                $H28="",
                                $I28=IFERROR(VLOOKUP(VLOOKUP($G28,  dados!$G:$I,  3,  FALSE),  dados!$B:$C,  2,  FALSE),  "")
                            ))&amp;","&amp;NOT(AND(
                                $J28=IFERROR(VLOOKUP($K28,  dados!$K:$O,  5,  FALSE),  ""),
                                $L28="",
                                $M28=IFERROR(VLOOKUP($K28,  dados!$K:$R,  6,  FALSE),  ""),
                                $N28=IFERROR(VLOOKUP($K28,  dados!$K:$R,  7,  FALSE),  ""),
                                OR(
                                    $O28=IFERROR(VLOOKUP(VLOOKUP($G28, dados!$G:$J, 3, FALSE), dados!$B:$C, 2, FALSE), ""),
                                    $O28=IFERROR(VLOOKUP(VLOOKUP($K28, dados!$K:$M, 3, FALSE), dados!$B:$C, 2, FALSE), "")
                                ),
                                $P28=IFERROR(VLOOKUP($K28, dados!$K:$R, 8, FALSE), "")
                            ))</f>
        <v>FALSO,FALSO</v>
      </c>
      <c r="F28" s="28" t="str">
        <f>IFERROR(VLOOKUP($G28, dados!$G:$J, 4, FALSE), "")</f>
        <v/>
      </c>
      <c r="G28" s="24"/>
      <c r="H28" s="24"/>
      <c r="I28" s="24" t="str">
        <f>IFERROR(VLOOKUP(VLOOKUP($G28, dados!$G:$I, 3, FALSE), dados!$B:$C, 2, FALSE), "")</f>
        <v/>
      </c>
      <c r="J28" s="24" t="str">
        <f>IFERROR(IF(VLOOKUP($K28,dados!$K:$O,2,FALSE)=0,"",VLOOKUP($K28,dados!$K:$O,2,FALSE)),"")</f>
        <v/>
      </c>
      <c r="K28" s="24"/>
      <c r="L28" s="24"/>
      <c r="M28" s="24" t="str">
        <f>IFERROR(VLOOKUP($J28, dados!$L:$R, 7, FALSE), "")</f>
        <v/>
      </c>
      <c r="N28" s="24" t="str">
        <f>IFERROR(VLOOKUP($J28, dados!$L:$R, 6, FALSE), "")</f>
        <v/>
      </c>
      <c r="O28" s="24" t="str">
        <f>IF($D28="",IFERROR(VLOOKUP(VLOOKUP($G28,dados!$G:$I,3,FALSE),dados!$B:$C,2,FALSE),""),IFERROR(VLOOKUP(VLOOKUP($J28,dados!$L:$N,3,FALSE),dados!$B:$C,2,FALSE),""))</f>
        <v/>
      </c>
      <c r="P28" s="25" t="str">
        <f>IFERROR(IF(VLOOKUP($J28,dados!$L:$S,8,FALSE)=0,"",VLOOKUP($J28,dados!$L:$S,8,FALSE)),"")</f>
        <v/>
      </c>
    </row>
    <row r="29" spans="1:16" s="30" customFormat="1" ht="20.100000000000001" customHeight="1" x14ac:dyDescent="0.25">
      <c r="A29" s="53" t="str">
        <f>IFERROR(VLOOKUP($H29, dados!$A:$B, 2, FALSE), "")</f>
        <v/>
      </c>
      <c r="B29" s="53" t="str">
        <f>IFERROR(VLOOKUP($M29, dados!$A:$B, 2, FALSE), "")</f>
        <v/>
      </c>
      <c r="C29" s="53" t="str">
        <f>IFERROR(VLOOKUP($G29, dados!$G:$H, 2, FALSE), "")</f>
        <v/>
      </c>
      <c r="D29" s="53" t="str">
        <f>IFERROR(VLOOKUP($J29, dados!$L:$M, 2, FALSE), "")</f>
        <v/>
      </c>
      <c r="E29" s="54" t="str">
        <f>NOT(AND(
                                $F29=IFERROR(VLOOKUP($G29,  dados!$G:$J,  4,  FALSE),  ""),
                                $H29="",
                                $I29=IFERROR(VLOOKUP(VLOOKUP($G29,  dados!$G:$I,  3,  FALSE),  dados!$B:$C,  2,  FALSE),  "")
                            ))&amp;","&amp;NOT(AND(
                                $J29=IFERROR(VLOOKUP($K29,  dados!$K:$O,  5,  FALSE),  ""),
                                $L29="",
                                $M29=IFERROR(VLOOKUP($K29,  dados!$K:$R,  6,  FALSE),  ""),
                                $N29=IFERROR(VLOOKUP($K29,  dados!$K:$R,  7,  FALSE),  ""),
                                OR(
                                    $O29=IFERROR(VLOOKUP(VLOOKUP($G29, dados!$G:$J, 3, FALSE), dados!$B:$C, 2, FALSE), ""),
                                    $O29=IFERROR(VLOOKUP(VLOOKUP($K29, dados!$K:$M, 3, FALSE), dados!$B:$C, 2, FALSE), "")
                                ),
                                $P29=IFERROR(VLOOKUP($K29, dados!$K:$R, 8, FALSE), "")
                            ))</f>
        <v>FALSO,FALSO</v>
      </c>
      <c r="F29" s="28" t="str">
        <f>IFERROR(VLOOKUP($G29, dados!$G:$J, 4, FALSE), "")</f>
        <v/>
      </c>
      <c r="G29" s="24"/>
      <c r="H29" s="24"/>
      <c r="I29" s="24" t="str">
        <f>IFERROR(VLOOKUP(VLOOKUP($G29, dados!$G:$I, 3, FALSE), dados!$B:$C, 2, FALSE), "")</f>
        <v/>
      </c>
      <c r="J29" s="24" t="str">
        <f>IFERROR(IF(VLOOKUP($K29,dados!$K:$O,2,FALSE)=0,"",VLOOKUP($K29,dados!$K:$O,2,FALSE)),"")</f>
        <v/>
      </c>
      <c r="K29" s="24"/>
      <c r="L29" s="24"/>
      <c r="M29" s="24" t="str">
        <f>IFERROR(VLOOKUP($J29, dados!$L:$R, 7, FALSE), "")</f>
        <v/>
      </c>
      <c r="N29" s="24" t="str">
        <f>IFERROR(VLOOKUP($J29, dados!$L:$R, 6, FALSE), "")</f>
        <v/>
      </c>
      <c r="O29" s="24" t="str">
        <f>IF($D29="",IFERROR(VLOOKUP(VLOOKUP($G29,dados!$G:$I,3,FALSE),dados!$B:$C,2,FALSE),""),IFERROR(VLOOKUP(VLOOKUP($J29,dados!$L:$N,3,FALSE),dados!$B:$C,2,FALSE),""))</f>
        <v/>
      </c>
      <c r="P29" s="25" t="str">
        <f>IFERROR(IF(VLOOKUP($J29,dados!$L:$S,8,FALSE)=0,"",VLOOKUP($J29,dados!$L:$S,8,FALSE)),"")</f>
        <v/>
      </c>
    </row>
    <row r="30" spans="1:16" s="30" customFormat="1" ht="20.100000000000001" customHeight="1" x14ac:dyDescent="0.25">
      <c r="A30" s="53" t="str">
        <f>IFERROR(VLOOKUP($H30, dados!$A:$B, 2, FALSE), "")</f>
        <v/>
      </c>
      <c r="B30" s="53" t="str">
        <f>IFERROR(VLOOKUP($M30, dados!$A:$B, 2, FALSE), "")</f>
        <v/>
      </c>
      <c r="C30" s="53" t="str">
        <f>IFERROR(VLOOKUP($G30, dados!$G:$H, 2, FALSE), "")</f>
        <v/>
      </c>
      <c r="D30" s="53" t="str">
        <f>IFERROR(VLOOKUP($J30, dados!$L:$M, 2, FALSE), "")</f>
        <v/>
      </c>
      <c r="E30" s="54" t="str">
        <f>NOT(AND(
                                $F30=IFERROR(VLOOKUP($G30,  dados!$G:$J,  4,  FALSE),  ""),
                                $H30="",
                                $I30=IFERROR(VLOOKUP(VLOOKUP($G30,  dados!$G:$I,  3,  FALSE),  dados!$B:$C,  2,  FALSE),  "")
                            ))&amp;","&amp;NOT(AND(
                                $J30=IFERROR(VLOOKUP($K30,  dados!$K:$O,  5,  FALSE),  ""),
                                $L30="",
                                $M30=IFERROR(VLOOKUP($K30,  dados!$K:$R,  6,  FALSE),  ""),
                                $N30=IFERROR(VLOOKUP($K30,  dados!$K:$R,  7,  FALSE),  ""),
                                OR(
                                    $O30=IFERROR(VLOOKUP(VLOOKUP($G30, dados!$G:$J, 3, FALSE), dados!$B:$C, 2, FALSE), ""),
                                    $O30=IFERROR(VLOOKUP(VLOOKUP($K30, dados!$K:$M, 3, FALSE), dados!$B:$C, 2, FALSE), "")
                                ),
                                $P30=IFERROR(VLOOKUP($K30, dados!$K:$R, 8, FALSE), "")
                            ))</f>
        <v>FALSO,FALSO</v>
      </c>
      <c r="F30" s="28" t="str">
        <f>IFERROR(VLOOKUP($G30, dados!$G:$J, 4, FALSE), "")</f>
        <v/>
      </c>
      <c r="G30" s="24"/>
      <c r="H30" s="24"/>
      <c r="I30" s="24" t="str">
        <f>IFERROR(VLOOKUP(VLOOKUP($G30, dados!$G:$I, 3, FALSE), dados!$B:$C, 2, FALSE), "")</f>
        <v/>
      </c>
      <c r="J30" s="24" t="str">
        <f>IFERROR(IF(VLOOKUP($K30,dados!$K:$O,2,FALSE)=0,"",VLOOKUP($K30,dados!$K:$O,2,FALSE)),"")</f>
        <v/>
      </c>
      <c r="K30" s="24"/>
      <c r="L30" s="24"/>
      <c r="M30" s="24" t="str">
        <f>IFERROR(VLOOKUP($J30, dados!$L:$R, 7, FALSE), "")</f>
        <v/>
      </c>
      <c r="N30" s="24" t="str">
        <f>IFERROR(VLOOKUP($J30, dados!$L:$R, 6, FALSE), "")</f>
        <v/>
      </c>
      <c r="O30" s="24" t="str">
        <f>IF($D30="",IFERROR(VLOOKUP(VLOOKUP($G30,dados!$G:$I,3,FALSE),dados!$B:$C,2,FALSE),""),IFERROR(VLOOKUP(VLOOKUP($J30,dados!$L:$N,3,FALSE),dados!$B:$C,2,FALSE),""))</f>
        <v/>
      </c>
      <c r="P30" s="25" t="str">
        <f>IFERROR(IF(VLOOKUP($J30,dados!$L:$S,8,FALSE)=0,"",VLOOKUP($J30,dados!$L:$S,8,FALSE)),"")</f>
        <v/>
      </c>
    </row>
    <row r="31" spans="1:16" s="30" customFormat="1" ht="20.100000000000001" customHeight="1" x14ac:dyDescent="0.25">
      <c r="A31" s="53" t="str">
        <f>IFERROR(VLOOKUP($H31, dados!$A:$B, 2, FALSE), "")</f>
        <v/>
      </c>
      <c r="B31" s="53" t="str">
        <f>IFERROR(VLOOKUP($M31, dados!$A:$B, 2, FALSE), "")</f>
        <v/>
      </c>
      <c r="C31" s="53" t="str">
        <f>IFERROR(VLOOKUP($G31, dados!$G:$H, 2, FALSE), "")</f>
        <v/>
      </c>
      <c r="D31" s="53" t="str">
        <f>IFERROR(VLOOKUP($J31, dados!$L:$M, 2, FALSE), "")</f>
        <v/>
      </c>
      <c r="E31" s="54" t="str">
        <f>NOT(AND(
                                $F31=IFERROR(VLOOKUP($G31,  dados!$G:$J,  4,  FALSE),  ""),
                                $H31="",
                                $I31=IFERROR(VLOOKUP(VLOOKUP($G31,  dados!$G:$I,  3,  FALSE),  dados!$B:$C,  2,  FALSE),  "")
                            ))&amp;","&amp;NOT(AND(
                                $J31=IFERROR(VLOOKUP($K31,  dados!$K:$O,  5,  FALSE),  ""),
                                $L31="",
                                $M31=IFERROR(VLOOKUP($K31,  dados!$K:$R,  6,  FALSE),  ""),
                                $N31=IFERROR(VLOOKUP($K31,  dados!$K:$R,  7,  FALSE),  ""),
                                OR(
                                    $O31=IFERROR(VLOOKUP(VLOOKUP($G31, dados!$G:$J, 3, FALSE), dados!$B:$C, 2, FALSE), ""),
                                    $O31=IFERROR(VLOOKUP(VLOOKUP($K31, dados!$K:$M, 3, FALSE), dados!$B:$C, 2, FALSE), "")
                                ),
                                $P31=IFERROR(VLOOKUP($K31, dados!$K:$R, 8, FALSE), "")
                            ))</f>
        <v>FALSO,FALSO</v>
      </c>
      <c r="F31" s="28" t="str">
        <f>IFERROR(VLOOKUP($G31, dados!$G:$J, 4, FALSE), "")</f>
        <v/>
      </c>
      <c r="G31" s="24"/>
      <c r="H31" s="24"/>
      <c r="I31" s="24" t="str">
        <f>IFERROR(VLOOKUP(VLOOKUP($G31, dados!$G:$I, 3, FALSE), dados!$B:$C, 2, FALSE), "")</f>
        <v/>
      </c>
      <c r="J31" s="24" t="str">
        <f>IFERROR(IF(VLOOKUP($K31,dados!$K:$O,2,FALSE)=0,"",VLOOKUP($K31,dados!$K:$O,2,FALSE)),"")</f>
        <v/>
      </c>
      <c r="K31" s="24"/>
      <c r="L31" s="24"/>
      <c r="M31" s="24" t="str">
        <f>IFERROR(VLOOKUP($J31, dados!$L:$R, 7, FALSE), "")</f>
        <v/>
      </c>
      <c r="N31" s="24" t="str">
        <f>IFERROR(VLOOKUP($J31, dados!$L:$R, 6, FALSE), "")</f>
        <v/>
      </c>
      <c r="O31" s="24" t="str">
        <f>IF($D31="",IFERROR(VLOOKUP(VLOOKUP($G31,dados!$G:$I,3,FALSE),dados!$B:$C,2,FALSE),""),IFERROR(VLOOKUP(VLOOKUP($J31,dados!$L:$N,3,FALSE),dados!$B:$C,2,FALSE),""))</f>
        <v/>
      </c>
      <c r="P31" s="25" t="str">
        <f>IFERROR(IF(VLOOKUP($J31,dados!$L:$S,8,FALSE)=0,"",VLOOKUP($J31,dados!$L:$S,8,FALSE)),"")</f>
        <v/>
      </c>
    </row>
    <row r="32" spans="1:16" s="30" customFormat="1" ht="20.100000000000001" customHeight="1" x14ac:dyDescent="0.25">
      <c r="A32" s="53" t="str">
        <f>IFERROR(VLOOKUP($H32, dados!$A:$B, 2, FALSE), "")</f>
        <v/>
      </c>
      <c r="B32" s="53" t="str">
        <f>IFERROR(VLOOKUP($M32, dados!$A:$B, 2, FALSE), "")</f>
        <v/>
      </c>
      <c r="C32" s="53" t="str">
        <f>IFERROR(VLOOKUP($G32, dados!$G:$H, 2, FALSE), "")</f>
        <v/>
      </c>
      <c r="D32" s="53" t="str">
        <f>IFERROR(VLOOKUP($J32, dados!$L:$M, 2, FALSE), "")</f>
        <v/>
      </c>
      <c r="E32" s="54" t="str">
        <f>NOT(AND(
                                $F32=IFERROR(VLOOKUP($G32,  dados!$G:$J,  4,  FALSE),  ""),
                                $H32="",
                                $I32=IFERROR(VLOOKUP(VLOOKUP($G32,  dados!$G:$I,  3,  FALSE),  dados!$B:$C,  2,  FALSE),  "")
                            ))&amp;","&amp;NOT(AND(
                                $J32=IFERROR(VLOOKUP($K32,  dados!$K:$O,  5,  FALSE),  ""),
                                $L32="",
                                $M32=IFERROR(VLOOKUP($K32,  dados!$K:$R,  6,  FALSE),  ""),
                                $N32=IFERROR(VLOOKUP($K32,  dados!$K:$R,  7,  FALSE),  ""),
                                OR(
                                    $O32=IFERROR(VLOOKUP(VLOOKUP($G32, dados!$G:$J, 3, FALSE), dados!$B:$C, 2, FALSE), ""),
                                    $O32=IFERROR(VLOOKUP(VLOOKUP($K32, dados!$K:$M, 3, FALSE), dados!$B:$C, 2, FALSE), "")
                                ),
                                $P32=IFERROR(VLOOKUP($K32, dados!$K:$R, 8, FALSE), "")
                            ))</f>
        <v>FALSO,FALSO</v>
      </c>
      <c r="F32" s="28" t="str">
        <f>IFERROR(VLOOKUP($G32, dados!$G:$J, 4, FALSE), "")</f>
        <v/>
      </c>
      <c r="G32" s="24"/>
      <c r="H32" s="24"/>
      <c r="I32" s="24" t="str">
        <f>IFERROR(VLOOKUP(VLOOKUP($G32, dados!$G:$I, 3, FALSE), dados!$B:$C, 2, FALSE), "")</f>
        <v/>
      </c>
      <c r="J32" s="24" t="str">
        <f>IFERROR(IF(VLOOKUP($K32,dados!$K:$O,2,FALSE)=0,"",VLOOKUP($K32,dados!$K:$O,2,FALSE)),"")</f>
        <v/>
      </c>
      <c r="K32" s="24"/>
      <c r="L32" s="24"/>
      <c r="M32" s="24" t="str">
        <f>IFERROR(VLOOKUP($J32, dados!$L:$R, 7, FALSE), "")</f>
        <v/>
      </c>
      <c r="N32" s="24" t="str">
        <f>IFERROR(VLOOKUP($J32, dados!$L:$R, 6, FALSE), "")</f>
        <v/>
      </c>
      <c r="O32" s="24" t="str">
        <f>IF($D32="",IFERROR(VLOOKUP(VLOOKUP($G32,dados!$G:$I,3,FALSE),dados!$B:$C,2,FALSE),""),IFERROR(VLOOKUP(VLOOKUP($J32,dados!$L:$N,3,FALSE),dados!$B:$C,2,FALSE),""))</f>
        <v/>
      </c>
      <c r="P32" s="25" t="str">
        <f>IFERROR(IF(VLOOKUP($J32,dados!$L:$S,8,FALSE)=0,"",VLOOKUP($J32,dados!$L:$S,8,FALSE)),"")</f>
        <v/>
      </c>
    </row>
    <row r="33" spans="1:16" s="30" customFormat="1" ht="20.100000000000001" customHeight="1" x14ac:dyDescent="0.25">
      <c r="A33" s="53" t="str">
        <f>IFERROR(VLOOKUP($H33, dados!$A:$B, 2, FALSE), "")</f>
        <v/>
      </c>
      <c r="B33" s="53" t="str">
        <f>IFERROR(VLOOKUP($M33, dados!$A:$B, 2, FALSE), "")</f>
        <v/>
      </c>
      <c r="C33" s="53" t="str">
        <f>IFERROR(VLOOKUP($G33, dados!$G:$H, 2, FALSE), "")</f>
        <v/>
      </c>
      <c r="D33" s="53" t="str">
        <f>IFERROR(VLOOKUP($J33, dados!$L:$M, 2, FALSE), "")</f>
        <v/>
      </c>
      <c r="E33" s="54" t="str">
        <f>NOT(AND(
                                $F33=IFERROR(VLOOKUP($G33,  dados!$G:$J,  4,  FALSE),  ""),
                                $H33="",
                                $I33=IFERROR(VLOOKUP(VLOOKUP($G33,  dados!$G:$I,  3,  FALSE),  dados!$B:$C,  2,  FALSE),  "")
                            ))&amp;","&amp;NOT(AND(
                                $J33=IFERROR(VLOOKUP($K33,  dados!$K:$O,  5,  FALSE),  ""),
                                $L33="",
                                $M33=IFERROR(VLOOKUP($K33,  dados!$K:$R,  6,  FALSE),  ""),
                                $N33=IFERROR(VLOOKUP($K33,  dados!$K:$R,  7,  FALSE),  ""),
                                OR(
                                    $O33=IFERROR(VLOOKUP(VLOOKUP($G33, dados!$G:$J, 3, FALSE), dados!$B:$C, 2, FALSE), ""),
                                    $O33=IFERROR(VLOOKUP(VLOOKUP($K33, dados!$K:$M, 3, FALSE), dados!$B:$C, 2, FALSE), "")
                                ),
                                $P33=IFERROR(VLOOKUP($K33, dados!$K:$R, 8, FALSE), "")
                            ))</f>
        <v>FALSO,FALSO</v>
      </c>
      <c r="F33" s="28" t="str">
        <f>IFERROR(VLOOKUP($G33, dados!$G:$J, 4, FALSE), "")</f>
        <v/>
      </c>
      <c r="G33" s="24"/>
      <c r="H33" s="24"/>
      <c r="I33" s="24" t="str">
        <f>IFERROR(VLOOKUP(VLOOKUP($G33, dados!$G:$I, 3, FALSE), dados!$B:$C, 2, FALSE), "")</f>
        <v/>
      </c>
      <c r="J33" s="24" t="str">
        <f>IFERROR(IF(VLOOKUP($K33,dados!$K:$O,2,FALSE)=0,"",VLOOKUP($K33,dados!$K:$O,2,FALSE)),"")</f>
        <v/>
      </c>
      <c r="K33" s="24"/>
      <c r="L33" s="24"/>
      <c r="M33" s="24" t="str">
        <f>IFERROR(VLOOKUP($J33, dados!$L:$R, 7, FALSE), "")</f>
        <v/>
      </c>
      <c r="N33" s="24" t="str">
        <f>IFERROR(VLOOKUP($J33, dados!$L:$R, 6, FALSE), "")</f>
        <v/>
      </c>
      <c r="O33" s="24" t="str">
        <f>IF($D33="",IFERROR(VLOOKUP(VLOOKUP($G33,dados!$G:$I,3,FALSE),dados!$B:$C,2,FALSE),""),IFERROR(VLOOKUP(VLOOKUP($J33,dados!$L:$N,3,FALSE),dados!$B:$C,2,FALSE),""))</f>
        <v/>
      </c>
      <c r="P33" s="25" t="str">
        <f>IFERROR(IF(VLOOKUP($J33,dados!$L:$S,8,FALSE)=0,"",VLOOKUP($J33,dados!$L:$S,8,FALSE)),"")</f>
        <v/>
      </c>
    </row>
    <row r="34" spans="1:16" s="30" customFormat="1" ht="20.100000000000001" customHeight="1" x14ac:dyDescent="0.25">
      <c r="A34" s="53" t="str">
        <f>IFERROR(VLOOKUP($H34, dados!$A:$B, 2, FALSE), "")</f>
        <v/>
      </c>
      <c r="B34" s="53" t="str">
        <f>IFERROR(VLOOKUP($M34, dados!$A:$B, 2, FALSE), "")</f>
        <v/>
      </c>
      <c r="C34" s="53" t="str">
        <f>IFERROR(VLOOKUP($G34, dados!$G:$H, 2, FALSE), "")</f>
        <v/>
      </c>
      <c r="D34" s="53" t="str">
        <f>IFERROR(VLOOKUP($J34, dados!$L:$M, 2, FALSE), "")</f>
        <v/>
      </c>
      <c r="E34" s="54" t="str">
        <f>NOT(AND(
                                $F34=IFERROR(VLOOKUP($G34,  dados!$G:$J,  4,  FALSE),  ""),
                                $H34="",
                                $I34=IFERROR(VLOOKUP(VLOOKUP($G34,  dados!$G:$I,  3,  FALSE),  dados!$B:$C,  2,  FALSE),  "")
                            ))&amp;","&amp;NOT(AND(
                                $J34=IFERROR(VLOOKUP($K34,  dados!$K:$O,  5,  FALSE),  ""),
                                $L34="",
                                $M34=IFERROR(VLOOKUP($K34,  dados!$K:$R,  6,  FALSE),  ""),
                                $N34=IFERROR(VLOOKUP($K34,  dados!$K:$R,  7,  FALSE),  ""),
                                OR(
                                    $O34=IFERROR(VLOOKUP(VLOOKUP($G34, dados!$G:$J, 3, FALSE), dados!$B:$C, 2, FALSE), ""),
                                    $O34=IFERROR(VLOOKUP(VLOOKUP($K34, dados!$K:$M, 3, FALSE), dados!$B:$C, 2, FALSE), "")
                                ),
                                $P34=IFERROR(VLOOKUP($K34, dados!$K:$R, 8, FALSE), "")
                            ))</f>
        <v>FALSO,FALSO</v>
      </c>
      <c r="F34" s="28" t="str">
        <f>IFERROR(VLOOKUP($G34, dados!$G:$J, 4, FALSE), "")</f>
        <v/>
      </c>
      <c r="G34" s="24"/>
      <c r="H34" s="24"/>
      <c r="I34" s="24" t="str">
        <f>IFERROR(VLOOKUP(VLOOKUP($G34, dados!$G:$I, 3, FALSE), dados!$B:$C, 2, FALSE), "")</f>
        <v/>
      </c>
      <c r="J34" s="24" t="str">
        <f>IFERROR(IF(VLOOKUP($K34,dados!$K:$O,2,FALSE)=0,"",VLOOKUP($K34,dados!$K:$O,2,FALSE)),"")</f>
        <v/>
      </c>
      <c r="K34" s="24"/>
      <c r="L34" s="24"/>
      <c r="M34" s="24" t="str">
        <f>IFERROR(VLOOKUP($J34, dados!$L:$R, 7, FALSE), "")</f>
        <v/>
      </c>
      <c r="N34" s="24" t="str">
        <f>IFERROR(VLOOKUP($J34, dados!$L:$R, 6, FALSE), "")</f>
        <v/>
      </c>
      <c r="O34" s="24" t="str">
        <f>IF($D34="",IFERROR(VLOOKUP(VLOOKUP($G34,dados!$G:$I,3,FALSE),dados!$B:$C,2,FALSE),""),IFERROR(VLOOKUP(VLOOKUP($J34,dados!$L:$N,3,FALSE),dados!$B:$C,2,FALSE),""))</f>
        <v/>
      </c>
      <c r="P34" s="25" t="str">
        <f>IFERROR(IF(VLOOKUP($J34,dados!$L:$S,8,FALSE)=0,"",VLOOKUP($J34,dados!$L:$S,8,FALSE)),"")</f>
        <v/>
      </c>
    </row>
    <row r="35" spans="1:16" s="30" customFormat="1" ht="20.100000000000001" customHeight="1" x14ac:dyDescent="0.25">
      <c r="A35" s="53" t="str">
        <f>IFERROR(VLOOKUP($H35, dados!$A:$B, 2, FALSE), "")</f>
        <v/>
      </c>
      <c r="B35" s="53" t="str">
        <f>IFERROR(VLOOKUP($M35, dados!$A:$B, 2, FALSE), "")</f>
        <v/>
      </c>
      <c r="C35" s="53" t="str">
        <f>IFERROR(VLOOKUP($G35, dados!$G:$H, 2, FALSE), "")</f>
        <v/>
      </c>
      <c r="D35" s="53" t="str">
        <f>IFERROR(VLOOKUP($J35, dados!$L:$M, 2, FALSE), "")</f>
        <v/>
      </c>
      <c r="E35" s="54" t="str">
        <f>NOT(AND(
                                $F35=IFERROR(VLOOKUP($G35,  dados!$G:$J,  4,  FALSE),  ""),
                                $H35="",
                                $I35=IFERROR(VLOOKUP(VLOOKUP($G35,  dados!$G:$I,  3,  FALSE),  dados!$B:$C,  2,  FALSE),  "")
                            ))&amp;","&amp;NOT(AND(
                                $J35=IFERROR(VLOOKUP($K35,  dados!$K:$O,  5,  FALSE),  ""),
                                $L35="",
                                $M35=IFERROR(VLOOKUP($K35,  dados!$K:$R,  6,  FALSE),  ""),
                                $N35=IFERROR(VLOOKUP($K35,  dados!$K:$R,  7,  FALSE),  ""),
                                OR(
                                    $O35=IFERROR(VLOOKUP(VLOOKUP($G35, dados!$G:$J, 3, FALSE), dados!$B:$C, 2, FALSE), ""),
                                    $O35=IFERROR(VLOOKUP(VLOOKUP($K35, dados!$K:$M, 3, FALSE), dados!$B:$C, 2, FALSE), "")
                                ),
                                $P35=IFERROR(VLOOKUP($K35, dados!$K:$R, 8, FALSE), "")
                            ))</f>
        <v>FALSO,FALSO</v>
      </c>
      <c r="F35" s="28" t="str">
        <f>IFERROR(VLOOKUP($G35, dados!$G:$J, 4, FALSE), "")</f>
        <v/>
      </c>
      <c r="G35" s="24"/>
      <c r="H35" s="24"/>
      <c r="I35" s="24" t="str">
        <f>IFERROR(VLOOKUP(VLOOKUP($G35, dados!$G:$I, 3, FALSE), dados!$B:$C, 2, FALSE), "")</f>
        <v/>
      </c>
      <c r="J35" s="24" t="str">
        <f>IFERROR(IF(VLOOKUP($K35,dados!$K:$O,2,FALSE)=0,"",VLOOKUP($K35,dados!$K:$O,2,FALSE)),"")</f>
        <v/>
      </c>
      <c r="K35" s="24"/>
      <c r="L35" s="24"/>
      <c r="M35" s="24" t="str">
        <f>IFERROR(VLOOKUP($J35, dados!$L:$R, 7, FALSE), "")</f>
        <v/>
      </c>
      <c r="N35" s="24" t="str">
        <f>IFERROR(VLOOKUP($J35, dados!$L:$R, 6, FALSE), "")</f>
        <v/>
      </c>
      <c r="O35" s="24" t="str">
        <f>IF($D35="",IFERROR(VLOOKUP(VLOOKUP($G35,dados!$G:$I,3,FALSE),dados!$B:$C,2,FALSE),""),IFERROR(VLOOKUP(VLOOKUP($J35,dados!$L:$N,3,FALSE),dados!$B:$C,2,FALSE),""))</f>
        <v/>
      </c>
      <c r="P35" s="25" t="str">
        <f>IFERROR(IF(VLOOKUP($J35,dados!$L:$S,8,FALSE)=0,"",VLOOKUP($J35,dados!$L:$S,8,FALSE)),"")</f>
        <v/>
      </c>
    </row>
    <row r="36" spans="1:16" s="30" customFormat="1" ht="20.100000000000001" customHeight="1" x14ac:dyDescent="0.25">
      <c r="A36" s="53" t="str">
        <f>IFERROR(VLOOKUP($H36, dados!$A:$B, 2, FALSE), "")</f>
        <v/>
      </c>
      <c r="B36" s="53" t="str">
        <f>IFERROR(VLOOKUP($M36, dados!$A:$B, 2, FALSE), "")</f>
        <v/>
      </c>
      <c r="C36" s="53" t="str">
        <f>IFERROR(VLOOKUP($G36, dados!$G:$H, 2, FALSE), "")</f>
        <v/>
      </c>
      <c r="D36" s="53" t="str">
        <f>IFERROR(VLOOKUP($J36, dados!$L:$M, 2, FALSE), "")</f>
        <v/>
      </c>
      <c r="E36" s="54" t="str">
        <f>NOT(AND(
                                $F36=IFERROR(VLOOKUP($G36,  dados!$G:$J,  4,  FALSE),  ""),
                                $H36="",
                                $I36=IFERROR(VLOOKUP(VLOOKUP($G36,  dados!$G:$I,  3,  FALSE),  dados!$B:$C,  2,  FALSE),  "")
                            ))&amp;","&amp;NOT(AND(
                                $J36=IFERROR(VLOOKUP($K36,  dados!$K:$O,  5,  FALSE),  ""),
                                $L36="",
                                $M36=IFERROR(VLOOKUP($K36,  dados!$K:$R,  6,  FALSE),  ""),
                                $N36=IFERROR(VLOOKUP($K36,  dados!$K:$R,  7,  FALSE),  ""),
                                OR(
                                    $O36=IFERROR(VLOOKUP(VLOOKUP($G36, dados!$G:$J, 3, FALSE), dados!$B:$C, 2, FALSE), ""),
                                    $O36=IFERROR(VLOOKUP(VLOOKUP($K36, dados!$K:$M, 3, FALSE), dados!$B:$C, 2, FALSE), "")
                                ),
                                $P36=IFERROR(VLOOKUP($K36, dados!$K:$R, 8, FALSE), "")
                            ))</f>
        <v>FALSO,FALSO</v>
      </c>
      <c r="F36" s="28" t="str">
        <f>IFERROR(VLOOKUP($G36, dados!$G:$J, 4, FALSE), "")</f>
        <v/>
      </c>
      <c r="G36" s="24"/>
      <c r="H36" s="24"/>
      <c r="I36" s="24" t="str">
        <f>IFERROR(VLOOKUP(VLOOKUP($G36, dados!$G:$I, 3, FALSE), dados!$B:$C, 2, FALSE), "")</f>
        <v/>
      </c>
      <c r="J36" s="24" t="str">
        <f>IFERROR(IF(VLOOKUP($K36,dados!$K:$O,2,FALSE)=0,"",VLOOKUP($K36,dados!$K:$O,2,FALSE)),"")</f>
        <v/>
      </c>
      <c r="K36" s="24"/>
      <c r="L36" s="24"/>
      <c r="M36" s="24" t="str">
        <f>IFERROR(VLOOKUP($J36, dados!$L:$R, 7, FALSE), "")</f>
        <v/>
      </c>
      <c r="N36" s="24" t="str">
        <f>IFERROR(VLOOKUP($J36, dados!$L:$R, 6, FALSE), "")</f>
        <v/>
      </c>
      <c r="O36" s="24" t="str">
        <f>IF($D36="",IFERROR(VLOOKUP(VLOOKUP($G36,dados!$G:$I,3,FALSE),dados!$B:$C,2,FALSE),""),IFERROR(VLOOKUP(VLOOKUP($J36,dados!$L:$N,3,FALSE),dados!$B:$C,2,FALSE),""))</f>
        <v/>
      </c>
      <c r="P36" s="25" t="str">
        <f>IFERROR(IF(VLOOKUP($J36,dados!$L:$S,8,FALSE)=0,"",VLOOKUP($J36,dados!$L:$S,8,FALSE)),"")</f>
        <v/>
      </c>
    </row>
    <row r="37" spans="1:16" s="30" customFormat="1" ht="20.100000000000001" customHeight="1" x14ac:dyDescent="0.25">
      <c r="A37" s="53" t="str">
        <f>IFERROR(VLOOKUP($H37, dados!$A:$B, 2, FALSE), "")</f>
        <v/>
      </c>
      <c r="B37" s="53" t="str">
        <f>IFERROR(VLOOKUP($M37, dados!$A:$B, 2, FALSE), "")</f>
        <v/>
      </c>
      <c r="C37" s="53" t="str">
        <f>IFERROR(VLOOKUP($G37, dados!$G:$H, 2, FALSE), "")</f>
        <v/>
      </c>
      <c r="D37" s="53" t="str">
        <f>IFERROR(VLOOKUP($J37, dados!$L:$M, 2, FALSE), "")</f>
        <v/>
      </c>
      <c r="E37" s="54" t="str">
        <f>NOT(AND(
                                $F37=IFERROR(VLOOKUP($G37,  dados!$G:$J,  4,  FALSE),  ""),
                                $H37="",
                                $I37=IFERROR(VLOOKUP(VLOOKUP($G37,  dados!$G:$I,  3,  FALSE),  dados!$B:$C,  2,  FALSE),  "")
                            ))&amp;","&amp;NOT(AND(
                                $J37=IFERROR(VLOOKUP($K37,  dados!$K:$O,  5,  FALSE),  ""),
                                $L37="",
                                $M37=IFERROR(VLOOKUP($K37,  dados!$K:$R,  6,  FALSE),  ""),
                                $N37=IFERROR(VLOOKUP($K37,  dados!$K:$R,  7,  FALSE),  ""),
                                OR(
                                    $O37=IFERROR(VLOOKUP(VLOOKUP($G37, dados!$G:$J, 3, FALSE), dados!$B:$C, 2, FALSE), ""),
                                    $O37=IFERROR(VLOOKUP(VLOOKUP($K37, dados!$K:$M, 3, FALSE), dados!$B:$C, 2, FALSE), "")
                                ),
                                $P37=IFERROR(VLOOKUP($K37, dados!$K:$R, 8, FALSE), "")
                            ))</f>
        <v>FALSO,FALSO</v>
      </c>
      <c r="F37" s="28" t="str">
        <f>IFERROR(VLOOKUP($G37, dados!$G:$J, 4, FALSE), "")</f>
        <v/>
      </c>
      <c r="G37" s="24"/>
      <c r="H37" s="24"/>
      <c r="I37" s="24" t="str">
        <f>IFERROR(VLOOKUP(VLOOKUP($G37, dados!$G:$I, 3, FALSE), dados!$B:$C, 2, FALSE), "")</f>
        <v/>
      </c>
      <c r="J37" s="24" t="str">
        <f>IFERROR(IF(VLOOKUP($K37,dados!$K:$O,2,FALSE)=0,"",VLOOKUP($K37,dados!$K:$O,2,FALSE)),"")</f>
        <v/>
      </c>
      <c r="K37" s="24"/>
      <c r="L37" s="24"/>
      <c r="M37" s="24" t="str">
        <f>IFERROR(VLOOKUP($J37, dados!$L:$R, 7, FALSE), "")</f>
        <v/>
      </c>
      <c r="N37" s="24" t="str">
        <f>IFERROR(VLOOKUP($J37, dados!$L:$R, 6, FALSE), "")</f>
        <v/>
      </c>
      <c r="O37" s="24" t="str">
        <f>IF($D37="",IFERROR(VLOOKUP(VLOOKUP($G37,dados!$G:$I,3,FALSE),dados!$B:$C,2,FALSE),""),IFERROR(VLOOKUP(VLOOKUP($J37,dados!$L:$N,3,FALSE),dados!$B:$C,2,FALSE),""))</f>
        <v/>
      </c>
      <c r="P37" s="25" t="str">
        <f>IFERROR(IF(VLOOKUP($J37,dados!$L:$S,8,FALSE)=0,"",VLOOKUP($J37,dados!$L:$S,8,FALSE)),"")</f>
        <v/>
      </c>
    </row>
    <row r="38" spans="1:16" s="30" customFormat="1" ht="20.100000000000001" customHeight="1" x14ac:dyDescent="0.25">
      <c r="A38" s="53" t="str">
        <f>IFERROR(VLOOKUP($H38, dados!$A:$B, 2, FALSE), "")</f>
        <v/>
      </c>
      <c r="B38" s="53" t="str">
        <f>IFERROR(VLOOKUP($M38, dados!$A:$B, 2, FALSE), "")</f>
        <v/>
      </c>
      <c r="C38" s="53" t="str">
        <f>IFERROR(VLOOKUP($G38, dados!$G:$H, 2, FALSE), "")</f>
        <v/>
      </c>
      <c r="D38" s="53" t="str">
        <f>IFERROR(VLOOKUP($J38, dados!$L:$M, 2, FALSE), "")</f>
        <v/>
      </c>
      <c r="E38" s="54" t="str">
        <f>NOT(AND(
                                $F38=IFERROR(VLOOKUP($G38,  dados!$G:$J,  4,  FALSE),  ""),
                                $H38="",
                                $I38=IFERROR(VLOOKUP(VLOOKUP($G38,  dados!$G:$I,  3,  FALSE),  dados!$B:$C,  2,  FALSE),  "")
                            ))&amp;","&amp;NOT(AND(
                                $J38=IFERROR(VLOOKUP($K38,  dados!$K:$O,  5,  FALSE),  ""),
                                $L38="",
                                $M38=IFERROR(VLOOKUP($K38,  dados!$K:$R,  6,  FALSE),  ""),
                                $N38=IFERROR(VLOOKUP($K38,  dados!$K:$R,  7,  FALSE),  ""),
                                OR(
                                    $O38=IFERROR(VLOOKUP(VLOOKUP($G38, dados!$G:$J, 3, FALSE), dados!$B:$C, 2, FALSE), ""),
                                    $O38=IFERROR(VLOOKUP(VLOOKUP($K38, dados!$K:$M, 3, FALSE), dados!$B:$C, 2, FALSE), "")
                                ),
                                $P38=IFERROR(VLOOKUP($K38, dados!$K:$R, 8, FALSE), "")
                            ))</f>
        <v>FALSO,FALSO</v>
      </c>
      <c r="F38" s="28" t="str">
        <f>IFERROR(VLOOKUP($G38, dados!$G:$J, 4, FALSE), "")</f>
        <v/>
      </c>
      <c r="G38" s="24"/>
      <c r="H38" s="24"/>
      <c r="I38" s="24" t="str">
        <f>IFERROR(VLOOKUP(VLOOKUP($G38, dados!$G:$I, 3, FALSE), dados!$B:$C, 2, FALSE), "")</f>
        <v/>
      </c>
      <c r="J38" s="24" t="str">
        <f>IFERROR(IF(VLOOKUP($K38,dados!$K:$O,2,FALSE)=0,"",VLOOKUP($K38,dados!$K:$O,2,FALSE)),"")</f>
        <v/>
      </c>
      <c r="K38" s="24"/>
      <c r="L38" s="24"/>
      <c r="M38" s="24" t="str">
        <f>IFERROR(VLOOKUP($J38, dados!$L:$R, 7, FALSE), "")</f>
        <v/>
      </c>
      <c r="N38" s="24" t="str">
        <f>IFERROR(VLOOKUP($J38, dados!$L:$R, 6, FALSE), "")</f>
        <v/>
      </c>
      <c r="O38" s="24" t="str">
        <f>IF($D38="",IFERROR(VLOOKUP(VLOOKUP($G38,dados!$G:$I,3,FALSE),dados!$B:$C,2,FALSE),""),IFERROR(VLOOKUP(VLOOKUP($J38,dados!$L:$N,3,FALSE),dados!$B:$C,2,FALSE),""))</f>
        <v/>
      </c>
      <c r="P38" s="25" t="str">
        <f>IFERROR(IF(VLOOKUP($J38,dados!$L:$S,8,FALSE)=0,"",VLOOKUP($J38,dados!$L:$S,8,FALSE)),"")</f>
        <v/>
      </c>
    </row>
    <row r="39" spans="1:16" s="30" customFormat="1" ht="20.100000000000001" customHeight="1" x14ac:dyDescent="0.25">
      <c r="A39" s="53" t="str">
        <f>IFERROR(VLOOKUP($H39, dados!$A:$B, 2, FALSE), "")</f>
        <v/>
      </c>
      <c r="B39" s="53" t="str">
        <f>IFERROR(VLOOKUP($M39, dados!$A:$B, 2, FALSE), "")</f>
        <v/>
      </c>
      <c r="C39" s="53" t="str">
        <f>IFERROR(VLOOKUP($G39, dados!$G:$H, 2, FALSE), "")</f>
        <v/>
      </c>
      <c r="D39" s="53" t="str">
        <f>IFERROR(VLOOKUP($J39, dados!$L:$M, 2, FALSE), "")</f>
        <v/>
      </c>
      <c r="E39" s="54" t="str">
        <f>NOT(AND(
                                $F39=IFERROR(VLOOKUP($G39,  dados!$G:$J,  4,  FALSE),  ""),
                                $H39="",
                                $I39=IFERROR(VLOOKUP(VLOOKUP($G39,  dados!$G:$I,  3,  FALSE),  dados!$B:$C,  2,  FALSE),  "")
                            ))&amp;","&amp;NOT(AND(
                                $J39=IFERROR(VLOOKUP($K39,  dados!$K:$O,  5,  FALSE),  ""),
                                $L39="",
                                $M39=IFERROR(VLOOKUP($K39,  dados!$K:$R,  6,  FALSE),  ""),
                                $N39=IFERROR(VLOOKUP($K39,  dados!$K:$R,  7,  FALSE),  ""),
                                OR(
                                    $O39=IFERROR(VLOOKUP(VLOOKUP($G39, dados!$G:$J, 3, FALSE), dados!$B:$C, 2, FALSE), ""),
                                    $O39=IFERROR(VLOOKUP(VLOOKUP($K39, dados!$K:$M, 3, FALSE), dados!$B:$C, 2, FALSE), "")
                                ),
                                $P39=IFERROR(VLOOKUP($K39, dados!$K:$R, 8, FALSE), "")
                            ))</f>
        <v>FALSO,FALSO</v>
      </c>
      <c r="F39" s="28" t="str">
        <f>IFERROR(VLOOKUP($G39, dados!$G:$J, 4, FALSE), "")</f>
        <v/>
      </c>
      <c r="G39" s="24"/>
      <c r="H39" s="24"/>
      <c r="I39" s="24" t="str">
        <f>IFERROR(VLOOKUP(VLOOKUP($G39, dados!$G:$I, 3, FALSE), dados!$B:$C, 2, FALSE), "")</f>
        <v/>
      </c>
      <c r="J39" s="24" t="str">
        <f>IFERROR(IF(VLOOKUP($K39,dados!$K:$O,2,FALSE)=0,"",VLOOKUP($K39,dados!$K:$O,2,FALSE)),"")</f>
        <v/>
      </c>
      <c r="K39" s="24"/>
      <c r="L39" s="24"/>
      <c r="M39" s="24" t="str">
        <f>IFERROR(VLOOKUP($J39, dados!$L:$R, 7, FALSE), "")</f>
        <v/>
      </c>
      <c r="N39" s="24" t="str">
        <f>IFERROR(VLOOKUP($J39, dados!$L:$R, 6, FALSE), "")</f>
        <v/>
      </c>
      <c r="O39" s="24" t="str">
        <f>IF($D39="",IFERROR(VLOOKUP(VLOOKUP($G39,dados!$G:$I,3,FALSE),dados!$B:$C,2,FALSE),""),IFERROR(VLOOKUP(VLOOKUP($J39,dados!$L:$N,3,FALSE),dados!$B:$C,2,FALSE),""))</f>
        <v/>
      </c>
      <c r="P39" s="25" t="str">
        <f>IFERROR(IF(VLOOKUP($J39,dados!$L:$S,8,FALSE)=0,"",VLOOKUP($J39,dados!$L:$S,8,FALSE)),"")</f>
        <v/>
      </c>
    </row>
    <row r="40" spans="1:16" s="30" customFormat="1" ht="20.100000000000001" customHeight="1" x14ac:dyDescent="0.25">
      <c r="A40" s="53" t="str">
        <f>IFERROR(VLOOKUP($H40, dados!$A:$B, 2, FALSE), "")</f>
        <v/>
      </c>
      <c r="B40" s="53" t="str">
        <f>IFERROR(VLOOKUP($M40, dados!$A:$B, 2, FALSE), "")</f>
        <v/>
      </c>
      <c r="C40" s="53" t="str">
        <f>IFERROR(VLOOKUP($G40, dados!$G:$H, 2, FALSE), "")</f>
        <v/>
      </c>
      <c r="D40" s="53" t="str">
        <f>IFERROR(VLOOKUP($J40, dados!$L:$M, 2, FALSE), "")</f>
        <v/>
      </c>
      <c r="E40" s="54" t="str">
        <f>NOT(AND(
                                $F40=IFERROR(VLOOKUP($G40,  dados!$G:$J,  4,  FALSE),  ""),
                                $H40="",
                                $I40=IFERROR(VLOOKUP(VLOOKUP($G40,  dados!$G:$I,  3,  FALSE),  dados!$B:$C,  2,  FALSE),  "")
                            ))&amp;","&amp;NOT(AND(
                                $J40=IFERROR(VLOOKUP($K40,  dados!$K:$O,  5,  FALSE),  ""),
                                $L40="",
                                $M40=IFERROR(VLOOKUP($K40,  dados!$K:$R,  6,  FALSE),  ""),
                                $N40=IFERROR(VLOOKUP($K40,  dados!$K:$R,  7,  FALSE),  ""),
                                OR(
                                    $O40=IFERROR(VLOOKUP(VLOOKUP($G40, dados!$G:$J, 3, FALSE), dados!$B:$C, 2, FALSE), ""),
                                    $O40=IFERROR(VLOOKUP(VLOOKUP($K40, dados!$K:$M, 3, FALSE), dados!$B:$C, 2, FALSE), "")
                                ),
                                $P40=IFERROR(VLOOKUP($K40, dados!$K:$R, 8, FALSE), "")
                            ))</f>
        <v>FALSO,FALSO</v>
      </c>
      <c r="F40" s="28" t="str">
        <f>IFERROR(VLOOKUP($G40, dados!$G:$J, 4, FALSE), "")</f>
        <v/>
      </c>
      <c r="G40" s="24"/>
      <c r="H40" s="24"/>
      <c r="I40" s="24" t="str">
        <f>IFERROR(VLOOKUP(VLOOKUP($G40, dados!$G:$I, 3, FALSE), dados!$B:$C, 2, FALSE), "")</f>
        <v/>
      </c>
      <c r="J40" s="24" t="str">
        <f>IFERROR(IF(VLOOKUP($K40,dados!$K:$O,2,FALSE)=0,"",VLOOKUP($K40,dados!$K:$O,2,FALSE)),"")</f>
        <v/>
      </c>
      <c r="K40" s="24"/>
      <c r="L40" s="24"/>
      <c r="M40" s="24" t="str">
        <f>IFERROR(VLOOKUP($J40, dados!$L:$R, 7, FALSE), "")</f>
        <v/>
      </c>
      <c r="N40" s="24" t="str">
        <f>IFERROR(VLOOKUP($J40, dados!$L:$R, 6, FALSE), "")</f>
        <v/>
      </c>
      <c r="O40" s="24" t="str">
        <f>IF($D40="",IFERROR(VLOOKUP(VLOOKUP($G40,dados!$G:$I,3,FALSE),dados!$B:$C,2,FALSE),""),IFERROR(VLOOKUP(VLOOKUP($J40,dados!$L:$N,3,FALSE),dados!$B:$C,2,FALSE),""))</f>
        <v/>
      </c>
      <c r="P40" s="25" t="str">
        <f>IFERROR(IF(VLOOKUP($J40,dados!$L:$S,8,FALSE)=0,"",VLOOKUP($J40,dados!$L:$S,8,FALSE)),"")</f>
        <v/>
      </c>
    </row>
    <row r="41" spans="1:16" s="30" customFormat="1" ht="20.100000000000001" customHeight="1" x14ac:dyDescent="0.25">
      <c r="A41" s="53" t="str">
        <f>IFERROR(VLOOKUP($H41, dados!$A:$B, 2, FALSE), "")</f>
        <v/>
      </c>
      <c r="B41" s="53" t="str">
        <f>IFERROR(VLOOKUP($M41, dados!$A:$B, 2, FALSE), "")</f>
        <v/>
      </c>
      <c r="C41" s="53" t="str">
        <f>IFERROR(VLOOKUP($G41, dados!$G:$H, 2, FALSE), "")</f>
        <v/>
      </c>
      <c r="D41" s="53" t="str">
        <f>IFERROR(VLOOKUP($J41, dados!$L:$M, 2, FALSE), "")</f>
        <v/>
      </c>
      <c r="E41" s="54" t="str">
        <f>NOT(AND(
                                $F41=IFERROR(VLOOKUP($G41,  dados!$G:$J,  4,  FALSE),  ""),
                                $H41="",
                                $I41=IFERROR(VLOOKUP(VLOOKUP($G41,  dados!$G:$I,  3,  FALSE),  dados!$B:$C,  2,  FALSE),  "")
                            ))&amp;","&amp;NOT(AND(
                                $J41=IFERROR(VLOOKUP($K41,  dados!$K:$O,  5,  FALSE),  ""),
                                $L41="",
                                $M41=IFERROR(VLOOKUP($K41,  dados!$K:$R,  6,  FALSE),  ""),
                                $N41=IFERROR(VLOOKUP($K41,  dados!$K:$R,  7,  FALSE),  ""),
                                OR(
                                    $O41=IFERROR(VLOOKUP(VLOOKUP($G41, dados!$G:$J, 3, FALSE), dados!$B:$C, 2, FALSE), ""),
                                    $O41=IFERROR(VLOOKUP(VLOOKUP($K41, dados!$K:$M, 3, FALSE), dados!$B:$C, 2, FALSE), "")
                                ),
                                $P41=IFERROR(VLOOKUP($K41, dados!$K:$R, 8, FALSE), "")
                            ))</f>
        <v>FALSO,FALSO</v>
      </c>
      <c r="F41" s="28" t="str">
        <f>IFERROR(VLOOKUP($G41, dados!$G:$J, 4, FALSE), "")</f>
        <v/>
      </c>
      <c r="G41" s="24"/>
      <c r="H41" s="24"/>
      <c r="I41" s="24" t="str">
        <f>IFERROR(VLOOKUP(VLOOKUP($G41, dados!$G:$I, 3, FALSE), dados!$B:$C, 2, FALSE), "")</f>
        <v/>
      </c>
      <c r="J41" s="24" t="str">
        <f>IFERROR(IF(VLOOKUP($K41,dados!$K:$O,2,FALSE)=0,"",VLOOKUP($K41,dados!$K:$O,2,FALSE)),"")</f>
        <v/>
      </c>
      <c r="K41" s="24"/>
      <c r="L41" s="24"/>
      <c r="M41" s="24" t="str">
        <f>IFERROR(VLOOKUP($J41, dados!$L:$R, 7, FALSE), "")</f>
        <v/>
      </c>
      <c r="N41" s="24" t="str">
        <f>IFERROR(VLOOKUP($J41, dados!$L:$R, 6, FALSE), "")</f>
        <v/>
      </c>
      <c r="O41" s="24" t="str">
        <f>IF($D41="",IFERROR(VLOOKUP(VLOOKUP($G41,dados!$G:$I,3,FALSE),dados!$B:$C,2,FALSE),""),IFERROR(VLOOKUP(VLOOKUP($J41,dados!$L:$N,3,FALSE),dados!$B:$C,2,FALSE),""))</f>
        <v/>
      </c>
      <c r="P41" s="25" t="str">
        <f>IFERROR(IF(VLOOKUP($J41,dados!$L:$S,8,FALSE)=0,"",VLOOKUP($J41,dados!$L:$S,8,FALSE)),"")</f>
        <v/>
      </c>
    </row>
    <row r="42" spans="1:16" s="30" customFormat="1" ht="20.100000000000001" customHeight="1" x14ac:dyDescent="0.25">
      <c r="A42" s="53" t="str">
        <f>IFERROR(VLOOKUP($H42, dados!$A:$B, 2, FALSE), "")</f>
        <v/>
      </c>
      <c r="B42" s="53" t="str">
        <f>IFERROR(VLOOKUP($M42, dados!$A:$B, 2, FALSE), "")</f>
        <v/>
      </c>
      <c r="C42" s="53" t="str">
        <f>IFERROR(VLOOKUP($G42, dados!$G:$H, 2, FALSE), "")</f>
        <v/>
      </c>
      <c r="D42" s="53" t="str">
        <f>IFERROR(VLOOKUP($J42, dados!$L:$M, 2, FALSE), "")</f>
        <v/>
      </c>
      <c r="E42" s="54" t="str">
        <f>NOT(AND(
                                $F42=IFERROR(VLOOKUP($G42,  dados!$G:$J,  4,  FALSE),  ""),
                                $H42="",
                                $I42=IFERROR(VLOOKUP(VLOOKUP($G42,  dados!$G:$I,  3,  FALSE),  dados!$B:$C,  2,  FALSE),  "")
                            ))&amp;","&amp;NOT(AND(
                                $J42=IFERROR(VLOOKUP($K42,  dados!$K:$O,  5,  FALSE),  ""),
                                $L42="",
                                $M42=IFERROR(VLOOKUP($K42,  dados!$K:$R,  6,  FALSE),  ""),
                                $N42=IFERROR(VLOOKUP($K42,  dados!$K:$R,  7,  FALSE),  ""),
                                OR(
                                    $O42=IFERROR(VLOOKUP(VLOOKUP($G42, dados!$G:$J, 3, FALSE), dados!$B:$C, 2, FALSE), ""),
                                    $O42=IFERROR(VLOOKUP(VLOOKUP($K42, dados!$K:$M, 3, FALSE), dados!$B:$C, 2, FALSE), "")
                                ),
                                $P42=IFERROR(VLOOKUP($K42, dados!$K:$R, 8, FALSE), "")
                            ))</f>
        <v>FALSO,FALSO</v>
      </c>
      <c r="F42" s="28" t="str">
        <f>IFERROR(VLOOKUP($G42, dados!$G:$J, 4, FALSE), "")</f>
        <v/>
      </c>
      <c r="G42" s="24"/>
      <c r="H42" s="24"/>
      <c r="I42" s="24" t="str">
        <f>IFERROR(VLOOKUP(VLOOKUP($G42, dados!$G:$I, 3, FALSE), dados!$B:$C, 2, FALSE), "")</f>
        <v/>
      </c>
      <c r="J42" s="24" t="str">
        <f>IFERROR(IF(VLOOKUP($K42,dados!$K:$O,2,FALSE)=0,"",VLOOKUP($K42,dados!$K:$O,2,FALSE)),"")</f>
        <v/>
      </c>
      <c r="K42" s="24"/>
      <c r="L42" s="24"/>
      <c r="M42" s="24" t="str">
        <f>IFERROR(VLOOKUP($J42, dados!$L:$R, 7, FALSE), "")</f>
        <v/>
      </c>
      <c r="N42" s="24" t="str">
        <f>IFERROR(VLOOKUP($J42, dados!$L:$R, 6, FALSE), "")</f>
        <v/>
      </c>
      <c r="O42" s="24" t="str">
        <f>IF($D42="",IFERROR(VLOOKUP(VLOOKUP($G42,dados!$G:$I,3,FALSE),dados!$B:$C,2,FALSE),""),IFERROR(VLOOKUP(VLOOKUP($J42,dados!$L:$N,3,FALSE),dados!$B:$C,2,FALSE),""))</f>
        <v/>
      </c>
      <c r="P42" s="25" t="str">
        <f>IFERROR(IF(VLOOKUP($J42,dados!$L:$S,8,FALSE)=0,"",VLOOKUP($J42,dados!$L:$S,8,FALSE)),"")</f>
        <v/>
      </c>
    </row>
    <row r="43" spans="1:16" s="30" customFormat="1" ht="20.100000000000001" customHeight="1" x14ac:dyDescent="0.25">
      <c r="A43" s="53" t="str">
        <f>IFERROR(VLOOKUP($H43, dados!$A:$B, 2, FALSE), "")</f>
        <v/>
      </c>
      <c r="B43" s="53" t="str">
        <f>IFERROR(VLOOKUP($M43, dados!$A:$B, 2, FALSE), "")</f>
        <v/>
      </c>
      <c r="C43" s="53" t="str">
        <f>IFERROR(VLOOKUP($G43, dados!$G:$H, 2, FALSE), "")</f>
        <v/>
      </c>
      <c r="D43" s="53" t="str">
        <f>IFERROR(VLOOKUP($J43, dados!$L:$M, 2, FALSE), "")</f>
        <v/>
      </c>
      <c r="E43" s="54" t="str">
        <f>NOT(AND(
                                $F43=IFERROR(VLOOKUP($G43,  dados!$G:$J,  4,  FALSE),  ""),
                                $H43="",
                                $I43=IFERROR(VLOOKUP(VLOOKUP($G43,  dados!$G:$I,  3,  FALSE),  dados!$B:$C,  2,  FALSE),  "")
                            ))&amp;","&amp;NOT(AND(
                                $J43=IFERROR(VLOOKUP($K43,  dados!$K:$O,  5,  FALSE),  ""),
                                $L43="",
                                $M43=IFERROR(VLOOKUP($K43,  dados!$K:$R,  6,  FALSE),  ""),
                                $N43=IFERROR(VLOOKUP($K43,  dados!$K:$R,  7,  FALSE),  ""),
                                OR(
                                    $O43=IFERROR(VLOOKUP(VLOOKUP($G43, dados!$G:$J, 3, FALSE), dados!$B:$C, 2, FALSE), ""),
                                    $O43=IFERROR(VLOOKUP(VLOOKUP($K43, dados!$K:$M, 3, FALSE), dados!$B:$C, 2, FALSE), "")
                                ),
                                $P43=IFERROR(VLOOKUP($K43, dados!$K:$R, 8, FALSE), "")
                            ))</f>
        <v>FALSO,FALSO</v>
      </c>
      <c r="F43" s="28" t="str">
        <f>IFERROR(VLOOKUP($G43, dados!$G:$J, 4, FALSE), "")</f>
        <v/>
      </c>
      <c r="G43" s="24"/>
      <c r="H43" s="24"/>
      <c r="I43" s="24" t="str">
        <f>IFERROR(VLOOKUP(VLOOKUP($G43, dados!$G:$I, 3, FALSE), dados!$B:$C, 2, FALSE), "")</f>
        <v/>
      </c>
      <c r="J43" s="24" t="str">
        <f>IFERROR(IF(VLOOKUP($K43,dados!$K:$O,2,FALSE)=0,"",VLOOKUP($K43,dados!$K:$O,2,FALSE)),"")</f>
        <v/>
      </c>
      <c r="K43" s="24"/>
      <c r="L43" s="24"/>
      <c r="M43" s="24" t="str">
        <f>IFERROR(VLOOKUP($J43, dados!$L:$R, 7, FALSE), "")</f>
        <v/>
      </c>
      <c r="N43" s="24" t="str">
        <f>IFERROR(VLOOKUP($J43, dados!$L:$R, 6, FALSE), "")</f>
        <v/>
      </c>
      <c r="O43" s="24" t="str">
        <f>IF($D43="",IFERROR(VLOOKUP(VLOOKUP($G43,dados!$G:$I,3,FALSE),dados!$B:$C,2,FALSE),""),IFERROR(VLOOKUP(VLOOKUP($J43,dados!$L:$N,3,FALSE),dados!$B:$C,2,FALSE),""))</f>
        <v/>
      </c>
      <c r="P43" s="25" t="str">
        <f>IFERROR(IF(VLOOKUP($J43,dados!$L:$S,8,FALSE)=0,"",VLOOKUP($J43,dados!$L:$S,8,FALSE)),"")</f>
        <v/>
      </c>
    </row>
    <row r="44" spans="1:16" s="30" customFormat="1" ht="20.100000000000001" customHeight="1" x14ac:dyDescent="0.25">
      <c r="A44" s="53" t="str">
        <f>IFERROR(VLOOKUP($H44, dados!$A:$B, 2, FALSE), "")</f>
        <v/>
      </c>
      <c r="B44" s="53" t="str">
        <f>IFERROR(VLOOKUP($M44, dados!$A:$B, 2, FALSE), "")</f>
        <v/>
      </c>
      <c r="C44" s="53" t="str">
        <f>IFERROR(VLOOKUP($G44, dados!$G:$H, 2, FALSE), "")</f>
        <v/>
      </c>
      <c r="D44" s="53" t="str">
        <f>IFERROR(VLOOKUP($J44, dados!$L:$M, 2, FALSE), "")</f>
        <v/>
      </c>
      <c r="E44" s="54" t="str">
        <f>NOT(AND(
                                $F44=IFERROR(VLOOKUP($G44,  dados!$G:$J,  4,  FALSE),  ""),
                                $H44="",
                                $I44=IFERROR(VLOOKUP(VLOOKUP($G44,  dados!$G:$I,  3,  FALSE),  dados!$B:$C,  2,  FALSE),  "")
                            ))&amp;","&amp;NOT(AND(
                                $J44=IFERROR(VLOOKUP($K44,  dados!$K:$O,  5,  FALSE),  ""),
                                $L44="",
                                $M44=IFERROR(VLOOKUP($K44,  dados!$K:$R,  6,  FALSE),  ""),
                                $N44=IFERROR(VLOOKUP($K44,  dados!$K:$R,  7,  FALSE),  ""),
                                OR(
                                    $O44=IFERROR(VLOOKUP(VLOOKUP($G44, dados!$G:$J, 3, FALSE), dados!$B:$C, 2, FALSE), ""),
                                    $O44=IFERROR(VLOOKUP(VLOOKUP($K44, dados!$K:$M, 3, FALSE), dados!$B:$C, 2, FALSE), "")
                                ),
                                $P44=IFERROR(VLOOKUP($K44, dados!$K:$R, 8, FALSE), "")
                            ))</f>
        <v>FALSO,FALSO</v>
      </c>
      <c r="F44" s="28" t="str">
        <f>IFERROR(VLOOKUP($G44, dados!$G:$J, 4, FALSE), "")</f>
        <v/>
      </c>
      <c r="G44" s="24"/>
      <c r="H44" s="24"/>
      <c r="I44" s="24" t="str">
        <f>IFERROR(VLOOKUP(VLOOKUP($G44, dados!$G:$I, 3, FALSE), dados!$B:$C, 2, FALSE), "")</f>
        <v/>
      </c>
      <c r="J44" s="24" t="str">
        <f>IFERROR(IF(VLOOKUP($K44,dados!$K:$O,2,FALSE)=0,"",VLOOKUP($K44,dados!$K:$O,2,FALSE)),"")</f>
        <v/>
      </c>
      <c r="K44" s="24"/>
      <c r="L44" s="24"/>
      <c r="M44" s="24" t="str">
        <f>IFERROR(VLOOKUP($J44, dados!$L:$R, 7, FALSE), "")</f>
        <v/>
      </c>
      <c r="N44" s="24" t="str">
        <f>IFERROR(VLOOKUP($J44, dados!$L:$R, 6, FALSE), "")</f>
        <v/>
      </c>
      <c r="O44" s="24" t="str">
        <f>IF($D44="",IFERROR(VLOOKUP(VLOOKUP($G44,dados!$G:$I,3,FALSE),dados!$B:$C,2,FALSE),""),IFERROR(VLOOKUP(VLOOKUP($J44,dados!$L:$N,3,FALSE),dados!$B:$C,2,FALSE),""))</f>
        <v/>
      </c>
      <c r="P44" s="25" t="str">
        <f>IFERROR(IF(VLOOKUP($J44,dados!$L:$S,8,FALSE)=0,"",VLOOKUP($J44,dados!$L:$S,8,FALSE)),"")</f>
        <v/>
      </c>
    </row>
    <row r="45" spans="1:16" s="30" customFormat="1" ht="20.100000000000001" customHeight="1" x14ac:dyDescent="0.25">
      <c r="A45" s="53" t="str">
        <f>IFERROR(VLOOKUP($H45, dados!$A:$B, 2, FALSE), "")</f>
        <v/>
      </c>
      <c r="B45" s="53" t="str">
        <f>IFERROR(VLOOKUP($M45, dados!$A:$B, 2, FALSE), "")</f>
        <v/>
      </c>
      <c r="C45" s="53" t="str">
        <f>IFERROR(VLOOKUP($G45, dados!$G:$H, 2, FALSE), "")</f>
        <v/>
      </c>
      <c r="D45" s="53" t="str">
        <f>IFERROR(VLOOKUP($J45, dados!$L:$M, 2, FALSE), "")</f>
        <v/>
      </c>
      <c r="E45" s="54" t="str">
        <f>NOT(AND(
                                $F45=IFERROR(VLOOKUP($G45,  dados!$G:$J,  4,  FALSE),  ""),
                                $H45="",
                                $I45=IFERROR(VLOOKUP(VLOOKUP($G45,  dados!$G:$I,  3,  FALSE),  dados!$B:$C,  2,  FALSE),  "")
                            ))&amp;","&amp;NOT(AND(
                                $J45=IFERROR(VLOOKUP($K45,  dados!$K:$O,  5,  FALSE),  ""),
                                $L45="",
                                $M45=IFERROR(VLOOKUP($K45,  dados!$K:$R,  6,  FALSE),  ""),
                                $N45=IFERROR(VLOOKUP($K45,  dados!$K:$R,  7,  FALSE),  ""),
                                OR(
                                    $O45=IFERROR(VLOOKUP(VLOOKUP($G45, dados!$G:$J, 3, FALSE), dados!$B:$C, 2, FALSE), ""),
                                    $O45=IFERROR(VLOOKUP(VLOOKUP($K45, dados!$K:$M, 3, FALSE), dados!$B:$C, 2, FALSE), "")
                                ),
                                $P45=IFERROR(VLOOKUP($K45, dados!$K:$R, 8, FALSE), "")
                            ))</f>
        <v>FALSO,FALSO</v>
      </c>
      <c r="F45" s="28" t="str">
        <f>IFERROR(VLOOKUP($G45, dados!$G:$J, 4, FALSE), "")</f>
        <v/>
      </c>
      <c r="G45" s="24"/>
      <c r="H45" s="24"/>
      <c r="I45" s="24" t="str">
        <f>IFERROR(VLOOKUP(VLOOKUP($G45, dados!$G:$I, 3, FALSE), dados!$B:$C, 2, FALSE), "")</f>
        <v/>
      </c>
      <c r="J45" s="24" t="str">
        <f>IFERROR(IF(VLOOKUP($K45,dados!$K:$O,2,FALSE)=0,"",VLOOKUP($K45,dados!$K:$O,2,FALSE)),"")</f>
        <v/>
      </c>
      <c r="K45" s="24"/>
      <c r="L45" s="24"/>
      <c r="M45" s="24" t="str">
        <f>IFERROR(VLOOKUP($J45, dados!$L:$R, 7, FALSE), "")</f>
        <v/>
      </c>
      <c r="N45" s="24" t="str">
        <f>IFERROR(VLOOKUP($J45, dados!$L:$R, 6, FALSE), "")</f>
        <v/>
      </c>
      <c r="O45" s="24" t="str">
        <f>IF($D45="",IFERROR(VLOOKUP(VLOOKUP($G45,dados!$G:$I,3,FALSE),dados!$B:$C,2,FALSE),""),IFERROR(VLOOKUP(VLOOKUP($J45,dados!$L:$N,3,FALSE),dados!$B:$C,2,FALSE),""))</f>
        <v/>
      </c>
      <c r="P45" s="25" t="str">
        <f>IFERROR(IF(VLOOKUP($J45,dados!$L:$S,8,FALSE)=0,"",VLOOKUP($J45,dados!$L:$S,8,FALSE)),"")</f>
        <v/>
      </c>
    </row>
    <row r="46" spans="1:16" s="30" customFormat="1" ht="20.100000000000001" customHeight="1" x14ac:dyDescent="0.25">
      <c r="A46" s="53" t="str">
        <f>IFERROR(VLOOKUP($H46, dados!$A:$B, 2, FALSE), "")</f>
        <v/>
      </c>
      <c r="B46" s="53" t="str">
        <f>IFERROR(VLOOKUP($M46, dados!$A:$B, 2, FALSE), "")</f>
        <v/>
      </c>
      <c r="C46" s="53" t="str">
        <f>IFERROR(VLOOKUP($G46, dados!$G:$H, 2, FALSE), "")</f>
        <v/>
      </c>
      <c r="D46" s="53" t="str">
        <f>IFERROR(VLOOKUP($J46, dados!$L:$M, 2, FALSE), "")</f>
        <v/>
      </c>
      <c r="E46" s="54" t="str">
        <f>NOT(AND(
                                $F46=IFERROR(VLOOKUP($G46,  dados!$G:$J,  4,  FALSE),  ""),
                                $H46="",
                                $I46=IFERROR(VLOOKUP(VLOOKUP($G46,  dados!$G:$I,  3,  FALSE),  dados!$B:$C,  2,  FALSE),  "")
                            ))&amp;","&amp;NOT(AND(
                                $J46=IFERROR(VLOOKUP($K46,  dados!$K:$O,  5,  FALSE),  ""),
                                $L46="",
                                $M46=IFERROR(VLOOKUP($K46,  dados!$K:$R,  6,  FALSE),  ""),
                                $N46=IFERROR(VLOOKUP($K46,  dados!$K:$R,  7,  FALSE),  ""),
                                OR(
                                    $O46=IFERROR(VLOOKUP(VLOOKUP($G46, dados!$G:$J, 3, FALSE), dados!$B:$C, 2, FALSE), ""),
                                    $O46=IFERROR(VLOOKUP(VLOOKUP($K46, dados!$K:$M, 3, FALSE), dados!$B:$C, 2, FALSE), "")
                                ),
                                $P46=IFERROR(VLOOKUP($K46, dados!$K:$R, 8, FALSE), "")
                            ))</f>
        <v>FALSO,FALSO</v>
      </c>
      <c r="F46" s="28" t="str">
        <f>IFERROR(VLOOKUP($G46, dados!$G:$J, 4, FALSE), "")</f>
        <v/>
      </c>
      <c r="G46" s="24"/>
      <c r="H46" s="24"/>
      <c r="I46" s="24" t="str">
        <f>IFERROR(VLOOKUP(VLOOKUP($G46, dados!$G:$I, 3, FALSE), dados!$B:$C, 2, FALSE), "")</f>
        <v/>
      </c>
      <c r="J46" s="24" t="str">
        <f>IFERROR(IF(VLOOKUP($K46,dados!$K:$O,2,FALSE)=0,"",VLOOKUP($K46,dados!$K:$O,2,FALSE)),"")</f>
        <v/>
      </c>
      <c r="K46" s="24"/>
      <c r="L46" s="24"/>
      <c r="M46" s="24" t="str">
        <f>IFERROR(VLOOKUP($J46, dados!$L:$R, 7, FALSE), "")</f>
        <v/>
      </c>
      <c r="N46" s="24" t="str">
        <f>IFERROR(VLOOKUP($J46, dados!$L:$R, 6, FALSE), "")</f>
        <v/>
      </c>
      <c r="O46" s="24" t="str">
        <f>IF($D46="",IFERROR(VLOOKUP(VLOOKUP($G46,dados!$G:$I,3,FALSE),dados!$B:$C,2,FALSE),""),IFERROR(VLOOKUP(VLOOKUP($J46,dados!$L:$N,3,FALSE),dados!$B:$C,2,FALSE),""))</f>
        <v/>
      </c>
      <c r="P46" s="25" t="str">
        <f>IFERROR(IF(VLOOKUP($J46,dados!$L:$S,8,FALSE)=0,"",VLOOKUP($J46,dados!$L:$S,8,FALSE)),"")</f>
        <v/>
      </c>
    </row>
    <row r="47" spans="1:16" s="30" customFormat="1" ht="20.100000000000001" customHeight="1" x14ac:dyDescent="0.25">
      <c r="A47" s="53" t="str">
        <f>IFERROR(VLOOKUP($H47, dados!$A:$B, 2, FALSE), "")</f>
        <v/>
      </c>
      <c r="B47" s="53" t="str">
        <f>IFERROR(VLOOKUP($M47, dados!$A:$B, 2, FALSE), "")</f>
        <v/>
      </c>
      <c r="C47" s="53" t="str">
        <f>IFERROR(VLOOKUP($G47, dados!$G:$H, 2, FALSE), "")</f>
        <v/>
      </c>
      <c r="D47" s="53" t="str">
        <f>IFERROR(VLOOKUP($J47, dados!$L:$M, 2, FALSE), "")</f>
        <v/>
      </c>
      <c r="E47" s="54" t="str">
        <f>NOT(AND(
                                $F47=IFERROR(VLOOKUP($G47,  dados!$G:$J,  4,  FALSE),  ""),
                                $H47="",
                                $I47=IFERROR(VLOOKUP(VLOOKUP($G47,  dados!$G:$I,  3,  FALSE),  dados!$B:$C,  2,  FALSE),  "")
                            ))&amp;","&amp;NOT(AND(
                                $J47=IFERROR(VLOOKUP($K47,  dados!$K:$O,  5,  FALSE),  ""),
                                $L47="",
                                $M47=IFERROR(VLOOKUP($K47,  dados!$K:$R,  6,  FALSE),  ""),
                                $N47=IFERROR(VLOOKUP($K47,  dados!$K:$R,  7,  FALSE),  ""),
                                OR(
                                    $O47=IFERROR(VLOOKUP(VLOOKUP($G47, dados!$G:$J, 3, FALSE), dados!$B:$C, 2, FALSE), ""),
                                    $O47=IFERROR(VLOOKUP(VLOOKUP($K47, dados!$K:$M, 3, FALSE), dados!$B:$C, 2, FALSE), "")
                                ),
                                $P47=IFERROR(VLOOKUP($K47, dados!$K:$R, 8, FALSE), "")
                            ))</f>
        <v>FALSO,FALSO</v>
      </c>
      <c r="F47" s="28" t="str">
        <f>IFERROR(VLOOKUP($G47, dados!$G:$J, 4, FALSE), "")</f>
        <v/>
      </c>
      <c r="G47" s="24"/>
      <c r="H47" s="24"/>
      <c r="I47" s="24" t="str">
        <f>IFERROR(VLOOKUP(VLOOKUP($G47, dados!$G:$I, 3, FALSE), dados!$B:$C, 2, FALSE), "")</f>
        <v/>
      </c>
      <c r="J47" s="24" t="str">
        <f>IFERROR(IF(VLOOKUP($K47,dados!$K:$O,2,FALSE)=0,"",VLOOKUP($K47,dados!$K:$O,2,FALSE)),"")</f>
        <v/>
      </c>
      <c r="K47" s="24"/>
      <c r="L47" s="24"/>
      <c r="M47" s="24" t="str">
        <f>IFERROR(VLOOKUP($J47, dados!$L:$R, 7, FALSE), "")</f>
        <v/>
      </c>
      <c r="N47" s="24" t="str">
        <f>IFERROR(VLOOKUP($J47, dados!$L:$R, 6, FALSE), "")</f>
        <v/>
      </c>
      <c r="O47" s="24" t="str">
        <f>IF($D47="",IFERROR(VLOOKUP(VLOOKUP($G47,dados!$G:$I,3,FALSE),dados!$B:$C,2,FALSE),""),IFERROR(VLOOKUP(VLOOKUP($J47,dados!$L:$N,3,FALSE),dados!$B:$C,2,FALSE),""))</f>
        <v/>
      </c>
      <c r="P47" s="25" t="str">
        <f>IFERROR(IF(VLOOKUP($J47,dados!$L:$S,8,FALSE)=0,"",VLOOKUP($J47,dados!$L:$S,8,FALSE)),"")</f>
        <v/>
      </c>
    </row>
    <row r="48" spans="1:16" s="30" customFormat="1" ht="20.100000000000001" customHeight="1" x14ac:dyDescent="0.25">
      <c r="A48" s="53" t="str">
        <f>IFERROR(VLOOKUP($H48, dados!$A:$B, 2, FALSE), "")</f>
        <v/>
      </c>
      <c r="B48" s="53" t="str">
        <f>IFERROR(VLOOKUP($M48, dados!$A:$B, 2, FALSE), "")</f>
        <v/>
      </c>
      <c r="C48" s="53" t="str">
        <f>IFERROR(VLOOKUP($G48, dados!$G:$H, 2, FALSE), "")</f>
        <v/>
      </c>
      <c r="D48" s="53" t="str">
        <f>IFERROR(VLOOKUP($J48, dados!$L:$M, 2, FALSE), "")</f>
        <v/>
      </c>
      <c r="E48" s="54" t="str">
        <f>NOT(AND(
                                $F48=IFERROR(VLOOKUP($G48,  dados!$G:$J,  4,  FALSE),  ""),
                                $H48="",
                                $I48=IFERROR(VLOOKUP(VLOOKUP($G48,  dados!$G:$I,  3,  FALSE),  dados!$B:$C,  2,  FALSE),  "")
                            ))&amp;","&amp;NOT(AND(
                                $J48=IFERROR(VLOOKUP($K48,  dados!$K:$O,  5,  FALSE),  ""),
                                $L48="",
                                $M48=IFERROR(VLOOKUP($K48,  dados!$K:$R,  6,  FALSE),  ""),
                                $N48=IFERROR(VLOOKUP($K48,  dados!$K:$R,  7,  FALSE),  ""),
                                OR(
                                    $O48=IFERROR(VLOOKUP(VLOOKUP($G48, dados!$G:$J, 3, FALSE), dados!$B:$C, 2, FALSE), ""),
                                    $O48=IFERROR(VLOOKUP(VLOOKUP($K48, dados!$K:$M, 3, FALSE), dados!$B:$C, 2, FALSE), "")
                                ),
                                $P48=IFERROR(VLOOKUP($K48, dados!$K:$R, 8, FALSE), "")
                            ))</f>
        <v>FALSO,FALSO</v>
      </c>
      <c r="F48" s="28" t="str">
        <f>IFERROR(VLOOKUP($G48, dados!$G:$J, 4, FALSE), "")</f>
        <v/>
      </c>
      <c r="G48" s="24"/>
      <c r="H48" s="24"/>
      <c r="I48" s="24" t="str">
        <f>IFERROR(VLOOKUP(VLOOKUP($G48, dados!$G:$I, 3, FALSE), dados!$B:$C, 2, FALSE), "")</f>
        <v/>
      </c>
      <c r="J48" s="24" t="str">
        <f>IFERROR(IF(VLOOKUP($K48,dados!$K:$O,2,FALSE)=0,"",VLOOKUP($K48,dados!$K:$O,2,FALSE)),"")</f>
        <v/>
      </c>
      <c r="K48" s="24"/>
      <c r="L48" s="24"/>
      <c r="M48" s="24" t="str">
        <f>IFERROR(VLOOKUP($J48, dados!$L:$R, 7, FALSE), "")</f>
        <v/>
      </c>
      <c r="N48" s="24" t="str">
        <f>IFERROR(VLOOKUP($J48, dados!$L:$R, 6, FALSE), "")</f>
        <v/>
      </c>
      <c r="O48" s="24" t="str">
        <f>IF($D48="",IFERROR(VLOOKUP(VLOOKUP($G48,dados!$G:$I,3,FALSE),dados!$B:$C,2,FALSE),""),IFERROR(VLOOKUP(VLOOKUP($J48,dados!$L:$N,3,FALSE),dados!$B:$C,2,FALSE),""))</f>
        <v/>
      </c>
      <c r="P48" s="25" t="str">
        <f>IFERROR(IF(VLOOKUP($J48,dados!$L:$S,8,FALSE)=0,"",VLOOKUP($J48,dados!$L:$S,8,FALSE)),"")</f>
        <v/>
      </c>
    </row>
    <row r="49" spans="1:16" s="30" customFormat="1" ht="20.100000000000001" customHeight="1" x14ac:dyDescent="0.25">
      <c r="A49" s="53" t="str">
        <f>IFERROR(VLOOKUP($H49, dados!$A:$B, 2, FALSE), "")</f>
        <v/>
      </c>
      <c r="B49" s="53" t="str">
        <f>IFERROR(VLOOKUP($M49, dados!$A:$B, 2, FALSE), "")</f>
        <v/>
      </c>
      <c r="C49" s="53" t="str">
        <f>IFERROR(VLOOKUP($G49, dados!$G:$H, 2, FALSE), "")</f>
        <v/>
      </c>
      <c r="D49" s="53" t="str">
        <f>IFERROR(VLOOKUP($J49, dados!$L:$M, 2, FALSE), "")</f>
        <v/>
      </c>
      <c r="E49" s="54" t="str">
        <f>NOT(AND(
                                $F49=IFERROR(VLOOKUP($G49,  dados!$G:$J,  4,  FALSE),  ""),
                                $H49="",
                                $I49=IFERROR(VLOOKUP(VLOOKUP($G49,  dados!$G:$I,  3,  FALSE),  dados!$B:$C,  2,  FALSE),  "")
                            ))&amp;","&amp;NOT(AND(
                                $J49=IFERROR(VLOOKUP($K49,  dados!$K:$O,  5,  FALSE),  ""),
                                $L49="",
                                $M49=IFERROR(VLOOKUP($K49,  dados!$K:$R,  6,  FALSE),  ""),
                                $N49=IFERROR(VLOOKUP($K49,  dados!$K:$R,  7,  FALSE),  ""),
                                OR(
                                    $O49=IFERROR(VLOOKUP(VLOOKUP($G49, dados!$G:$J, 3, FALSE), dados!$B:$C, 2, FALSE), ""),
                                    $O49=IFERROR(VLOOKUP(VLOOKUP($K49, dados!$K:$M, 3, FALSE), dados!$B:$C, 2, FALSE), "")
                                ),
                                $P49=IFERROR(VLOOKUP($K49, dados!$K:$R, 8, FALSE), "")
                            ))</f>
        <v>FALSO,FALSO</v>
      </c>
      <c r="F49" s="28" t="str">
        <f>IFERROR(VLOOKUP($G49, dados!$G:$J, 4, FALSE), "")</f>
        <v/>
      </c>
      <c r="G49" s="24"/>
      <c r="H49" s="24"/>
      <c r="I49" s="24" t="str">
        <f>IFERROR(VLOOKUP(VLOOKUP($G49, dados!$G:$I, 3, FALSE), dados!$B:$C, 2, FALSE), "")</f>
        <v/>
      </c>
      <c r="J49" s="24" t="str">
        <f>IFERROR(IF(VLOOKUP($K49,dados!$K:$O,2,FALSE)=0,"",VLOOKUP($K49,dados!$K:$O,2,FALSE)),"")</f>
        <v/>
      </c>
      <c r="K49" s="24"/>
      <c r="L49" s="24"/>
      <c r="M49" s="24" t="str">
        <f>IFERROR(VLOOKUP($J49, dados!$L:$R, 7, FALSE), "")</f>
        <v/>
      </c>
      <c r="N49" s="24" t="str">
        <f>IFERROR(VLOOKUP($J49, dados!$L:$R, 6, FALSE), "")</f>
        <v/>
      </c>
      <c r="O49" s="24" t="str">
        <f>IF($D49="",IFERROR(VLOOKUP(VLOOKUP($G49,dados!$G:$I,3,FALSE),dados!$B:$C,2,FALSE),""),IFERROR(VLOOKUP(VLOOKUP($J49,dados!$L:$N,3,FALSE),dados!$B:$C,2,FALSE),""))</f>
        <v/>
      </c>
      <c r="P49" s="25" t="str">
        <f>IFERROR(IF(VLOOKUP($J49,dados!$L:$S,8,FALSE)=0,"",VLOOKUP($J49,dados!$L:$S,8,FALSE)),"")</f>
        <v/>
      </c>
    </row>
    <row r="50" spans="1:16" s="30" customFormat="1" ht="20.100000000000001" customHeight="1" x14ac:dyDescent="0.25">
      <c r="A50" s="53" t="str">
        <f>IFERROR(VLOOKUP($H50, dados!$A:$B, 2, FALSE), "")</f>
        <v/>
      </c>
      <c r="B50" s="53" t="str">
        <f>IFERROR(VLOOKUP($M50, dados!$A:$B, 2, FALSE), "")</f>
        <v/>
      </c>
      <c r="C50" s="53" t="str">
        <f>IFERROR(VLOOKUP($G50, dados!$G:$H, 2, FALSE), "")</f>
        <v/>
      </c>
      <c r="D50" s="53" t="str">
        <f>IFERROR(VLOOKUP($J50, dados!$L:$M, 2, FALSE), "")</f>
        <v/>
      </c>
      <c r="E50" s="54" t="str">
        <f>NOT(AND(
                                $F50=IFERROR(VLOOKUP($G50,  dados!$G:$J,  4,  FALSE),  ""),
                                $H50="",
                                $I50=IFERROR(VLOOKUP(VLOOKUP($G50,  dados!$G:$I,  3,  FALSE),  dados!$B:$C,  2,  FALSE),  "")
                            ))&amp;","&amp;NOT(AND(
                                $J50=IFERROR(VLOOKUP($K50,  dados!$K:$O,  5,  FALSE),  ""),
                                $L50="",
                                $M50=IFERROR(VLOOKUP($K50,  dados!$K:$R,  6,  FALSE),  ""),
                                $N50=IFERROR(VLOOKUP($K50,  dados!$K:$R,  7,  FALSE),  ""),
                                OR(
                                    $O50=IFERROR(VLOOKUP(VLOOKUP($G50, dados!$G:$J, 3, FALSE), dados!$B:$C, 2, FALSE), ""),
                                    $O50=IFERROR(VLOOKUP(VLOOKUP($K50, dados!$K:$M, 3, FALSE), dados!$B:$C, 2, FALSE), "")
                                ),
                                $P50=IFERROR(VLOOKUP($K50, dados!$K:$R, 8, FALSE), "")
                            ))</f>
        <v>FALSO,FALSO</v>
      </c>
      <c r="F50" s="28" t="str">
        <f>IFERROR(VLOOKUP($G50, dados!$G:$J, 4, FALSE), "")</f>
        <v/>
      </c>
      <c r="G50" s="24"/>
      <c r="H50" s="24"/>
      <c r="I50" s="24" t="str">
        <f>IFERROR(VLOOKUP(VLOOKUP($G50, dados!$G:$I, 3, FALSE), dados!$B:$C, 2, FALSE), "")</f>
        <v/>
      </c>
      <c r="J50" s="24" t="str">
        <f>IFERROR(IF(VLOOKUP($K50,dados!$K:$O,2,FALSE)=0,"",VLOOKUP($K50,dados!$K:$O,2,FALSE)),"")</f>
        <v/>
      </c>
      <c r="K50" s="24"/>
      <c r="L50" s="24"/>
      <c r="M50" s="24" t="str">
        <f>IFERROR(VLOOKUP($J50, dados!$L:$R, 7, FALSE), "")</f>
        <v/>
      </c>
      <c r="N50" s="24" t="str">
        <f>IFERROR(VLOOKUP($J50, dados!$L:$R, 6, FALSE), "")</f>
        <v/>
      </c>
      <c r="O50" s="24" t="str">
        <f>IF($D50="",IFERROR(VLOOKUP(VLOOKUP($G50,dados!$G:$I,3,FALSE),dados!$B:$C,2,FALSE),""),IFERROR(VLOOKUP(VLOOKUP($J50,dados!$L:$N,3,FALSE),dados!$B:$C,2,FALSE),""))</f>
        <v/>
      </c>
      <c r="P50" s="25" t="str">
        <f>IFERROR(IF(VLOOKUP($J50,dados!$L:$S,8,FALSE)=0,"",VLOOKUP($J50,dados!$L:$S,8,FALSE)),"")</f>
        <v/>
      </c>
    </row>
    <row r="51" spans="1:16" s="30" customFormat="1" ht="20.100000000000001" customHeight="1" x14ac:dyDescent="0.25">
      <c r="A51" s="53" t="str">
        <f>IFERROR(VLOOKUP($H51, dados!$A:$B, 2, FALSE), "")</f>
        <v/>
      </c>
      <c r="B51" s="53" t="str">
        <f>IFERROR(VLOOKUP($M51, dados!$A:$B, 2, FALSE), "")</f>
        <v/>
      </c>
      <c r="C51" s="53" t="str">
        <f>IFERROR(VLOOKUP($G51, dados!$G:$H, 2, FALSE), "")</f>
        <v/>
      </c>
      <c r="D51" s="53" t="str">
        <f>IFERROR(VLOOKUP($J51, dados!$L:$M, 2, FALSE), "")</f>
        <v/>
      </c>
      <c r="E51" s="54" t="str">
        <f>NOT(AND(
                                $F51=IFERROR(VLOOKUP($G51,  dados!$G:$J,  4,  FALSE),  ""),
                                $H51="",
                                $I51=IFERROR(VLOOKUP(VLOOKUP($G51,  dados!$G:$I,  3,  FALSE),  dados!$B:$C,  2,  FALSE),  "")
                            ))&amp;","&amp;NOT(AND(
                                $J51=IFERROR(VLOOKUP($K51,  dados!$K:$O,  5,  FALSE),  ""),
                                $L51="",
                                $M51=IFERROR(VLOOKUP($K51,  dados!$K:$R,  6,  FALSE),  ""),
                                $N51=IFERROR(VLOOKUP($K51,  dados!$K:$R,  7,  FALSE),  ""),
                                OR(
                                    $O51=IFERROR(VLOOKUP(VLOOKUP($G51, dados!$G:$J, 3, FALSE), dados!$B:$C, 2, FALSE), ""),
                                    $O51=IFERROR(VLOOKUP(VLOOKUP($K51, dados!$K:$M, 3, FALSE), dados!$B:$C, 2, FALSE), "")
                                ),
                                $P51=IFERROR(VLOOKUP($K51, dados!$K:$R, 8, FALSE), "")
                            ))</f>
        <v>FALSO,FALSO</v>
      </c>
      <c r="F51" s="28" t="str">
        <f>IFERROR(VLOOKUP($G51, dados!$G:$J, 4, FALSE), "")</f>
        <v/>
      </c>
      <c r="G51" s="24"/>
      <c r="H51" s="24"/>
      <c r="I51" s="24" t="str">
        <f>IFERROR(VLOOKUP(VLOOKUP($G51, dados!$G:$I, 3, FALSE), dados!$B:$C, 2, FALSE), "")</f>
        <v/>
      </c>
      <c r="J51" s="24" t="str">
        <f>IFERROR(IF(VLOOKUP($K51,dados!$K:$O,2,FALSE)=0,"",VLOOKUP($K51,dados!$K:$O,2,FALSE)),"")</f>
        <v/>
      </c>
      <c r="K51" s="24"/>
      <c r="L51" s="24"/>
      <c r="M51" s="24" t="str">
        <f>IFERROR(VLOOKUP($J51, dados!$L:$R, 7, FALSE), "")</f>
        <v/>
      </c>
      <c r="N51" s="24" t="str">
        <f>IFERROR(VLOOKUP($J51, dados!$L:$R, 6, FALSE), "")</f>
        <v/>
      </c>
      <c r="O51" s="24" t="str">
        <f>IF($D51="",IFERROR(VLOOKUP(VLOOKUP($G51,dados!$G:$I,3,FALSE),dados!$B:$C,2,FALSE),""),IFERROR(VLOOKUP(VLOOKUP($J51,dados!$L:$N,3,FALSE),dados!$B:$C,2,FALSE),""))</f>
        <v/>
      </c>
      <c r="P51" s="25" t="str">
        <f>IFERROR(IF(VLOOKUP($J51,dados!$L:$S,8,FALSE)=0,"",VLOOKUP($J51,dados!$L:$S,8,FALSE)),"")</f>
        <v/>
      </c>
    </row>
    <row r="52" spans="1:16" s="30" customFormat="1" ht="20.100000000000001" customHeight="1" x14ac:dyDescent="0.25">
      <c r="A52" s="53" t="str">
        <f>IFERROR(VLOOKUP($H52, dados!$A:$B, 2, FALSE), "")</f>
        <v/>
      </c>
      <c r="B52" s="53" t="str">
        <f>IFERROR(VLOOKUP($M52, dados!$A:$B, 2, FALSE), "")</f>
        <v/>
      </c>
      <c r="C52" s="53" t="str">
        <f>IFERROR(VLOOKUP($G52, dados!$G:$H, 2, FALSE), "")</f>
        <v/>
      </c>
      <c r="D52" s="53" t="str">
        <f>IFERROR(VLOOKUP($J52, dados!$L:$M, 2, FALSE), "")</f>
        <v/>
      </c>
      <c r="E52" s="54" t="str">
        <f>NOT(AND(
                                $F52=IFERROR(VLOOKUP($G52,  dados!$G:$J,  4,  FALSE),  ""),
                                $H52="",
                                $I52=IFERROR(VLOOKUP(VLOOKUP($G52,  dados!$G:$I,  3,  FALSE),  dados!$B:$C,  2,  FALSE),  "")
                            ))&amp;","&amp;NOT(AND(
                                $J52=IFERROR(VLOOKUP($K52,  dados!$K:$O,  5,  FALSE),  ""),
                                $L52="",
                                $M52=IFERROR(VLOOKUP($K52,  dados!$K:$R,  6,  FALSE),  ""),
                                $N52=IFERROR(VLOOKUP($K52,  dados!$K:$R,  7,  FALSE),  ""),
                                OR(
                                    $O52=IFERROR(VLOOKUP(VLOOKUP($G52, dados!$G:$J, 3, FALSE), dados!$B:$C, 2, FALSE), ""),
                                    $O52=IFERROR(VLOOKUP(VLOOKUP($K52, dados!$K:$M, 3, FALSE), dados!$B:$C, 2, FALSE), "")
                                ),
                                $P52=IFERROR(VLOOKUP($K52, dados!$K:$R, 8, FALSE), "")
                            ))</f>
        <v>FALSO,FALSO</v>
      </c>
      <c r="F52" s="28" t="str">
        <f>IFERROR(VLOOKUP($G52, dados!$G:$J, 4, FALSE), "")</f>
        <v/>
      </c>
      <c r="G52" s="24"/>
      <c r="H52" s="24"/>
      <c r="I52" s="24" t="str">
        <f>IFERROR(VLOOKUP(VLOOKUP($G52, dados!$G:$I, 3, FALSE), dados!$B:$C, 2, FALSE), "")</f>
        <v/>
      </c>
      <c r="J52" s="24" t="str">
        <f>IFERROR(IF(VLOOKUP($K52,dados!$K:$O,2,FALSE)=0,"",VLOOKUP($K52,dados!$K:$O,2,FALSE)),"")</f>
        <v/>
      </c>
      <c r="K52" s="24"/>
      <c r="L52" s="24"/>
      <c r="M52" s="24" t="str">
        <f>IFERROR(VLOOKUP($J52, dados!$L:$R, 7, FALSE), "")</f>
        <v/>
      </c>
      <c r="N52" s="24" t="str">
        <f>IFERROR(VLOOKUP($J52, dados!$L:$R, 6, FALSE), "")</f>
        <v/>
      </c>
      <c r="O52" s="24" t="str">
        <f>IF($D52="",IFERROR(VLOOKUP(VLOOKUP($G52,dados!$G:$I,3,FALSE),dados!$B:$C,2,FALSE),""),IFERROR(VLOOKUP(VLOOKUP($J52,dados!$L:$N,3,FALSE),dados!$B:$C,2,FALSE),""))</f>
        <v/>
      </c>
      <c r="P52" s="25" t="str">
        <f>IFERROR(IF(VLOOKUP($J52,dados!$L:$S,8,FALSE)=0,"",VLOOKUP($J52,dados!$L:$S,8,FALSE)),"")</f>
        <v/>
      </c>
    </row>
    <row r="53" spans="1:16" s="30" customFormat="1" ht="20.100000000000001" customHeight="1" x14ac:dyDescent="0.25">
      <c r="A53" s="53" t="str">
        <f>IFERROR(VLOOKUP($H53, dados!$A:$B, 2, FALSE), "")</f>
        <v/>
      </c>
      <c r="B53" s="53" t="str">
        <f>IFERROR(VLOOKUP($M53, dados!$A:$B, 2, FALSE), "")</f>
        <v/>
      </c>
      <c r="C53" s="53" t="str">
        <f>IFERROR(VLOOKUP($G53, dados!$G:$H, 2, FALSE), "")</f>
        <v/>
      </c>
      <c r="D53" s="53" t="str">
        <f>IFERROR(VLOOKUP($J53, dados!$L:$M, 2, FALSE), "")</f>
        <v/>
      </c>
      <c r="E53" s="54" t="str">
        <f>NOT(AND(
                                $F53=IFERROR(VLOOKUP($G53,  dados!$G:$J,  4,  FALSE),  ""),
                                $H53="",
                                $I53=IFERROR(VLOOKUP(VLOOKUP($G53,  dados!$G:$I,  3,  FALSE),  dados!$B:$C,  2,  FALSE),  "")
                            ))&amp;","&amp;NOT(AND(
                                $J53=IFERROR(VLOOKUP($K53,  dados!$K:$O,  5,  FALSE),  ""),
                                $L53="",
                                $M53=IFERROR(VLOOKUP($K53,  dados!$K:$R,  6,  FALSE),  ""),
                                $N53=IFERROR(VLOOKUP($K53,  dados!$K:$R,  7,  FALSE),  ""),
                                OR(
                                    $O53=IFERROR(VLOOKUP(VLOOKUP($G53, dados!$G:$J, 3, FALSE), dados!$B:$C, 2, FALSE), ""),
                                    $O53=IFERROR(VLOOKUP(VLOOKUP($K53, dados!$K:$M, 3, FALSE), dados!$B:$C, 2, FALSE), "")
                                ),
                                $P53=IFERROR(VLOOKUP($K53, dados!$K:$R, 8, FALSE), "")
                            ))</f>
        <v>FALSO,FALSO</v>
      </c>
      <c r="F53" s="28" t="str">
        <f>IFERROR(VLOOKUP($G53, dados!$G:$J, 4, FALSE), "")</f>
        <v/>
      </c>
      <c r="G53" s="24"/>
      <c r="H53" s="24"/>
      <c r="I53" s="24" t="str">
        <f>IFERROR(VLOOKUP(VLOOKUP($G53, dados!$G:$I, 3, FALSE), dados!$B:$C, 2, FALSE), "")</f>
        <v/>
      </c>
      <c r="J53" s="24" t="str">
        <f>IFERROR(IF(VLOOKUP($K53,dados!$K:$O,2,FALSE)=0,"",VLOOKUP($K53,dados!$K:$O,2,FALSE)),"")</f>
        <v/>
      </c>
      <c r="K53" s="24"/>
      <c r="L53" s="24"/>
      <c r="M53" s="24" t="str">
        <f>IFERROR(VLOOKUP($J53, dados!$L:$R, 7, FALSE), "")</f>
        <v/>
      </c>
      <c r="N53" s="24" t="str">
        <f>IFERROR(VLOOKUP($J53, dados!$L:$R, 6, FALSE), "")</f>
        <v/>
      </c>
      <c r="O53" s="24" t="str">
        <f>IF($D53="",IFERROR(VLOOKUP(VLOOKUP($G53,dados!$G:$I,3,FALSE),dados!$B:$C,2,FALSE),""),IFERROR(VLOOKUP(VLOOKUP($J53,dados!$L:$N,3,FALSE),dados!$B:$C,2,FALSE),""))</f>
        <v/>
      </c>
      <c r="P53" s="25" t="str">
        <f>IFERROR(IF(VLOOKUP($J53,dados!$L:$S,8,FALSE)=0,"",VLOOKUP($J53,dados!$L:$S,8,FALSE)),"")</f>
        <v/>
      </c>
    </row>
    <row r="54" spans="1:16" s="30" customFormat="1" ht="20.100000000000001" customHeight="1" x14ac:dyDescent="0.25">
      <c r="A54" s="53" t="str">
        <f>IFERROR(VLOOKUP($H54, dados!$A:$B, 2, FALSE), "")</f>
        <v/>
      </c>
      <c r="B54" s="53" t="str">
        <f>IFERROR(VLOOKUP($M54, dados!$A:$B, 2, FALSE), "")</f>
        <v/>
      </c>
      <c r="C54" s="53" t="str">
        <f>IFERROR(VLOOKUP($G54, dados!$G:$H, 2, FALSE), "")</f>
        <v/>
      </c>
      <c r="D54" s="53" t="str">
        <f>IFERROR(VLOOKUP($J54, dados!$L:$M, 2, FALSE), "")</f>
        <v/>
      </c>
      <c r="E54" s="54" t="str">
        <f>NOT(AND(
                                $F54=IFERROR(VLOOKUP($G54,  dados!$G:$J,  4,  FALSE),  ""),
                                $H54="",
                                $I54=IFERROR(VLOOKUP(VLOOKUP($G54,  dados!$G:$I,  3,  FALSE),  dados!$B:$C,  2,  FALSE),  "")
                            ))&amp;","&amp;NOT(AND(
                                $J54=IFERROR(VLOOKUP($K54,  dados!$K:$O,  5,  FALSE),  ""),
                                $L54="",
                                $M54=IFERROR(VLOOKUP($K54,  dados!$K:$R,  6,  FALSE),  ""),
                                $N54=IFERROR(VLOOKUP($K54,  dados!$K:$R,  7,  FALSE),  ""),
                                OR(
                                    $O54=IFERROR(VLOOKUP(VLOOKUP($G54, dados!$G:$J, 3, FALSE), dados!$B:$C, 2, FALSE), ""),
                                    $O54=IFERROR(VLOOKUP(VLOOKUP($K54, dados!$K:$M, 3, FALSE), dados!$B:$C, 2, FALSE), "")
                                ),
                                $P54=IFERROR(VLOOKUP($K54, dados!$K:$R, 8, FALSE), "")
                            ))</f>
        <v>FALSO,FALSO</v>
      </c>
      <c r="F54" s="28" t="str">
        <f>IFERROR(VLOOKUP($G54, dados!$G:$J, 4, FALSE), "")</f>
        <v/>
      </c>
      <c r="G54" s="24"/>
      <c r="H54" s="24"/>
      <c r="I54" s="24" t="str">
        <f>IFERROR(VLOOKUP(VLOOKUP($G54, dados!$G:$I, 3, FALSE), dados!$B:$C, 2, FALSE), "")</f>
        <v/>
      </c>
      <c r="J54" s="24" t="str">
        <f>IFERROR(IF(VLOOKUP($K54,dados!$K:$O,2,FALSE)=0,"",VLOOKUP($K54,dados!$K:$O,2,FALSE)),"")</f>
        <v/>
      </c>
      <c r="K54" s="24"/>
      <c r="L54" s="24"/>
      <c r="M54" s="24" t="str">
        <f>IFERROR(VLOOKUP($J54, dados!$L:$R, 7, FALSE), "")</f>
        <v/>
      </c>
      <c r="N54" s="24" t="str">
        <f>IFERROR(VLOOKUP($J54, dados!$L:$R, 6, FALSE), "")</f>
        <v/>
      </c>
      <c r="O54" s="24" t="str">
        <f>IF($D54="",IFERROR(VLOOKUP(VLOOKUP($G54,dados!$G:$I,3,FALSE),dados!$B:$C,2,FALSE),""),IFERROR(VLOOKUP(VLOOKUP($J54,dados!$L:$N,3,FALSE),dados!$B:$C,2,FALSE),""))</f>
        <v/>
      </c>
      <c r="P54" s="25" t="str">
        <f>IFERROR(IF(VLOOKUP($J54,dados!$L:$S,8,FALSE)=0,"",VLOOKUP($J54,dados!$L:$S,8,FALSE)),"")</f>
        <v/>
      </c>
    </row>
    <row r="55" spans="1:16" s="30" customFormat="1" ht="20.100000000000001" customHeight="1" x14ac:dyDescent="0.25">
      <c r="A55" s="53" t="str">
        <f>IFERROR(VLOOKUP($H55, dados!$A:$B, 2, FALSE), "")</f>
        <v/>
      </c>
      <c r="B55" s="53" t="str">
        <f>IFERROR(VLOOKUP($M55, dados!$A:$B, 2, FALSE), "")</f>
        <v/>
      </c>
      <c r="C55" s="53" t="str">
        <f>IFERROR(VLOOKUP($G55, dados!$G:$H, 2, FALSE), "")</f>
        <v/>
      </c>
      <c r="D55" s="53" t="str">
        <f>IFERROR(VLOOKUP($J55, dados!$L:$M, 2, FALSE), "")</f>
        <v/>
      </c>
      <c r="E55" s="54" t="str">
        <f>NOT(AND(
                                $F55=IFERROR(VLOOKUP($G55,  dados!$G:$J,  4,  FALSE),  ""),
                                $H55="",
                                $I55=IFERROR(VLOOKUP(VLOOKUP($G55,  dados!$G:$I,  3,  FALSE),  dados!$B:$C,  2,  FALSE),  "")
                            ))&amp;","&amp;NOT(AND(
                                $J55=IFERROR(VLOOKUP($K55,  dados!$K:$O,  5,  FALSE),  ""),
                                $L55="",
                                $M55=IFERROR(VLOOKUP($K55,  dados!$K:$R,  6,  FALSE),  ""),
                                $N55=IFERROR(VLOOKUP($K55,  dados!$K:$R,  7,  FALSE),  ""),
                                OR(
                                    $O55=IFERROR(VLOOKUP(VLOOKUP($G55, dados!$G:$J, 3, FALSE), dados!$B:$C, 2, FALSE), ""),
                                    $O55=IFERROR(VLOOKUP(VLOOKUP($K55, dados!$K:$M, 3, FALSE), dados!$B:$C, 2, FALSE), "")
                                ),
                                $P55=IFERROR(VLOOKUP($K55, dados!$K:$R, 8, FALSE), "")
                            ))</f>
        <v>FALSO,FALSO</v>
      </c>
      <c r="F55" s="28" t="str">
        <f>IFERROR(VLOOKUP($G55, dados!$G:$J, 4, FALSE), "")</f>
        <v/>
      </c>
      <c r="G55" s="24"/>
      <c r="H55" s="24"/>
      <c r="I55" s="24" t="str">
        <f>IFERROR(VLOOKUP(VLOOKUP($G55, dados!$G:$I, 3, FALSE), dados!$B:$C, 2, FALSE), "")</f>
        <v/>
      </c>
      <c r="J55" s="24" t="str">
        <f>IFERROR(IF(VLOOKUP($K55,dados!$K:$O,2,FALSE)=0,"",VLOOKUP($K55,dados!$K:$O,2,FALSE)),"")</f>
        <v/>
      </c>
      <c r="K55" s="24"/>
      <c r="L55" s="24"/>
      <c r="M55" s="24" t="str">
        <f>IFERROR(VLOOKUP($J55, dados!$L:$R, 7, FALSE), "")</f>
        <v/>
      </c>
      <c r="N55" s="24" t="str">
        <f>IFERROR(VLOOKUP($J55, dados!$L:$R, 6, FALSE), "")</f>
        <v/>
      </c>
      <c r="O55" s="24" t="str">
        <f>IF($D55="",IFERROR(VLOOKUP(VLOOKUP($G55,dados!$G:$I,3,FALSE),dados!$B:$C,2,FALSE),""),IFERROR(VLOOKUP(VLOOKUP($J55,dados!$L:$N,3,FALSE),dados!$B:$C,2,FALSE),""))</f>
        <v/>
      </c>
      <c r="P55" s="25" t="str">
        <f>IFERROR(IF(VLOOKUP($J55,dados!$L:$S,8,FALSE)=0,"",VLOOKUP($J55,dados!$L:$S,8,FALSE)),"")</f>
        <v/>
      </c>
    </row>
    <row r="56" spans="1:16" s="30" customFormat="1" ht="20.100000000000001" customHeight="1" x14ac:dyDescent="0.25">
      <c r="A56" s="53" t="str">
        <f>IFERROR(VLOOKUP($H56, dados!$A:$B, 2, FALSE), "")</f>
        <v/>
      </c>
      <c r="B56" s="53" t="str">
        <f>IFERROR(VLOOKUP($M56, dados!$A:$B, 2, FALSE), "")</f>
        <v/>
      </c>
      <c r="C56" s="53" t="str">
        <f>IFERROR(VLOOKUP($G56, dados!$G:$H, 2, FALSE), "")</f>
        <v/>
      </c>
      <c r="D56" s="53" t="str">
        <f>IFERROR(VLOOKUP($J56, dados!$L:$M, 2, FALSE), "")</f>
        <v/>
      </c>
      <c r="E56" s="54" t="str">
        <f>NOT(AND(
                                $F56=IFERROR(VLOOKUP($G56,  dados!$G:$J,  4,  FALSE),  ""),
                                $H56="",
                                $I56=IFERROR(VLOOKUP(VLOOKUP($G56,  dados!$G:$I,  3,  FALSE),  dados!$B:$C,  2,  FALSE),  "")
                            ))&amp;","&amp;NOT(AND(
                                $J56=IFERROR(VLOOKUP($K56,  dados!$K:$O,  5,  FALSE),  ""),
                                $L56="",
                                $M56=IFERROR(VLOOKUP($K56,  dados!$K:$R,  6,  FALSE),  ""),
                                $N56=IFERROR(VLOOKUP($K56,  dados!$K:$R,  7,  FALSE),  ""),
                                OR(
                                    $O56=IFERROR(VLOOKUP(VLOOKUP($G56, dados!$G:$J, 3, FALSE), dados!$B:$C, 2, FALSE), ""),
                                    $O56=IFERROR(VLOOKUP(VLOOKUP($K56, dados!$K:$M, 3, FALSE), dados!$B:$C, 2, FALSE), "")
                                ),
                                $P56=IFERROR(VLOOKUP($K56, dados!$K:$R, 8, FALSE), "")
                            ))</f>
        <v>FALSO,FALSO</v>
      </c>
      <c r="F56" s="28" t="str">
        <f>IFERROR(VLOOKUP($G56, dados!$G:$J, 4, FALSE), "")</f>
        <v/>
      </c>
      <c r="G56" s="24"/>
      <c r="H56" s="24"/>
      <c r="I56" s="24" t="str">
        <f>IFERROR(VLOOKUP(VLOOKUP($G56, dados!$G:$I, 3, FALSE), dados!$B:$C, 2, FALSE), "")</f>
        <v/>
      </c>
      <c r="J56" s="24" t="str">
        <f>IFERROR(IF(VLOOKUP($K56,dados!$K:$O,2,FALSE)=0,"",VLOOKUP($K56,dados!$K:$O,2,FALSE)),"")</f>
        <v/>
      </c>
      <c r="K56" s="24"/>
      <c r="L56" s="24"/>
      <c r="M56" s="24" t="str">
        <f>IFERROR(VLOOKUP($J56, dados!$L:$R, 7, FALSE), "")</f>
        <v/>
      </c>
      <c r="N56" s="24" t="str">
        <f>IFERROR(VLOOKUP($J56, dados!$L:$R, 6, FALSE), "")</f>
        <v/>
      </c>
      <c r="O56" s="24" t="str">
        <f>IF($D56="",IFERROR(VLOOKUP(VLOOKUP($G56,dados!$G:$I,3,FALSE),dados!$B:$C,2,FALSE),""),IFERROR(VLOOKUP(VLOOKUP($J56,dados!$L:$N,3,FALSE),dados!$B:$C,2,FALSE),""))</f>
        <v/>
      </c>
      <c r="P56" s="25" t="str">
        <f>IFERROR(IF(VLOOKUP($J56,dados!$L:$S,8,FALSE)=0,"",VLOOKUP($J56,dados!$L:$S,8,FALSE)),"")</f>
        <v/>
      </c>
    </row>
    <row r="57" spans="1:16" s="30" customFormat="1" ht="20.100000000000001" customHeight="1" x14ac:dyDescent="0.25">
      <c r="A57" s="53" t="str">
        <f>IFERROR(VLOOKUP($H57, dados!$A:$B, 2, FALSE), "")</f>
        <v/>
      </c>
      <c r="B57" s="53" t="str">
        <f>IFERROR(VLOOKUP($M57, dados!$A:$B, 2, FALSE), "")</f>
        <v/>
      </c>
      <c r="C57" s="53" t="str">
        <f>IFERROR(VLOOKUP($G57, dados!$G:$H, 2, FALSE), "")</f>
        <v/>
      </c>
      <c r="D57" s="53" t="str">
        <f>IFERROR(VLOOKUP($J57, dados!$L:$M, 2, FALSE), "")</f>
        <v/>
      </c>
      <c r="E57" s="54" t="str">
        <f>NOT(AND(
                                $F57=IFERROR(VLOOKUP($G57,  dados!$G:$J,  4,  FALSE),  ""),
                                $H57="",
                                $I57=IFERROR(VLOOKUP(VLOOKUP($G57,  dados!$G:$I,  3,  FALSE),  dados!$B:$C,  2,  FALSE),  "")
                            ))&amp;","&amp;NOT(AND(
                                $J57=IFERROR(VLOOKUP($K57,  dados!$K:$O,  5,  FALSE),  ""),
                                $L57="",
                                $M57=IFERROR(VLOOKUP($K57,  dados!$K:$R,  6,  FALSE),  ""),
                                $N57=IFERROR(VLOOKUP($K57,  dados!$K:$R,  7,  FALSE),  ""),
                                OR(
                                    $O57=IFERROR(VLOOKUP(VLOOKUP($G57, dados!$G:$J, 3, FALSE), dados!$B:$C, 2, FALSE), ""),
                                    $O57=IFERROR(VLOOKUP(VLOOKUP($K57, dados!$K:$M, 3, FALSE), dados!$B:$C, 2, FALSE), "")
                                ),
                                $P57=IFERROR(VLOOKUP($K57, dados!$K:$R, 8, FALSE), "")
                            ))</f>
        <v>FALSO,FALSO</v>
      </c>
      <c r="F57" s="28" t="str">
        <f>IFERROR(VLOOKUP($G57, dados!$G:$J, 4, FALSE), "")</f>
        <v/>
      </c>
      <c r="G57" s="24"/>
      <c r="H57" s="24"/>
      <c r="I57" s="24" t="str">
        <f>IFERROR(VLOOKUP(VLOOKUP($G57, dados!$G:$I, 3, FALSE), dados!$B:$C, 2, FALSE), "")</f>
        <v/>
      </c>
      <c r="J57" s="24" t="str">
        <f>IFERROR(IF(VLOOKUP($K57,dados!$K:$O,2,FALSE)=0,"",VLOOKUP($K57,dados!$K:$O,2,FALSE)),"")</f>
        <v/>
      </c>
      <c r="K57" s="24"/>
      <c r="L57" s="24"/>
      <c r="M57" s="24" t="str">
        <f>IFERROR(VLOOKUP($J57, dados!$L:$R, 7, FALSE), "")</f>
        <v/>
      </c>
      <c r="N57" s="24" t="str">
        <f>IFERROR(VLOOKUP($J57, dados!$L:$R, 6, FALSE), "")</f>
        <v/>
      </c>
      <c r="O57" s="24" t="str">
        <f>IF($D57="",IFERROR(VLOOKUP(VLOOKUP($G57,dados!$G:$I,3,FALSE),dados!$B:$C,2,FALSE),""),IFERROR(VLOOKUP(VLOOKUP($J57,dados!$L:$N,3,FALSE),dados!$B:$C,2,FALSE),""))</f>
        <v/>
      </c>
      <c r="P57" s="25" t="str">
        <f>IFERROR(IF(VLOOKUP($J57,dados!$L:$S,8,FALSE)=0,"",VLOOKUP($J57,dados!$L:$S,8,FALSE)),"")</f>
        <v/>
      </c>
    </row>
    <row r="58" spans="1:16" s="30" customFormat="1" ht="20.100000000000001" customHeight="1" x14ac:dyDescent="0.25">
      <c r="A58" s="53" t="str">
        <f>IFERROR(VLOOKUP($H58, dados!$A:$B, 2, FALSE), "")</f>
        <v/>
      </c>
      <c r="B58" s="53" t="str">
        <f>IFERROR(VLOOKUP($M58, dados!$A:$B, 2, FALSE), "")</f>
        <v/>
      </c>
      <c r="C58" s="53" t="str">
        <f>IFERROR(VLOOKUP($G58, dados!$G:$H, 2, FALSE), "")</f>
        <v/>
      </c>
      <c r="D58" s="53" t="str">
        <f>IFERROR(VLOOKUP($J58, dados!$L:$M, 2, FALSE), "")</f>
        <v/>
      </c>
      <c r="E58" s="54" t="str">
        <f>NOT(AND(
                                $F58=IFERROR(VLOOKUP($G58,  dados!$G:$J,  4,  FALSE),  ""),
                                $H58="",
                                $I58=IFERROR(VLOOKUP(VLOOKUP($G58,  dados!$G:$I,  3,  FALSE),  dados!$B:$C,  2,  FALSE),  "")
                            ))&amp;","&amp;NOT(AND(
                                $J58=IFERROR(VLOOKUP($K58,  dados!$K:$O,  5,  FALSE),  ""),
                                $L58="",
                                $M58=IFERROR(VLOOKUP($K58,  dados!$K:$R,  6,  FALSE),  ""),
                                $N58=IFERROR(VLOOKUP($K58,  dados!$K:$R,  7,  FALSE),  ""),
                                OR(
                                    $O58=IFERROR(VLOOKUP(VLOOKUP($G58, dados!$G:$J, 3, FALSE), dados!$B:$C, 2, FALSE), ""),
                                    $O58=IFERROR(VLOOKUP(VLOOKUP($K58, dados!$K:$M, 3, FALSE), dados!$B:$C, 2, FALSE), "")
                                ),
                                $P58=IFERROR(VLOOKUP($K58, dados!$K:$R, 8, FALSE), "")
                            ))</f>
        <v>FALSO,FALSO</v>
      </c>
      <c r="F58" s="28" t="str">
        <f>IFERROR(VLOOKUP($G58, dados!$G:$J, 4, FALSE), "")</f>
        <v/>
      </c>
      <c r="G58" s="24"/>
      <c r="H58" s="24"/>
      <c r="I58" s="24" t="str">
        <f>IFERROR(VLOOKUP(VLOOKUP($G58, dados!$G:$I, 3, FALSE), dados!$B:$C, 2, FALSE), "")</f>
        <v/>
      </c>
      <c r="J58" s="24" t="str">
        <f>IFERROR(IF(VLOOKUP($K58,dados!$K:$O,2,FALSE)=0,"",VLOOKUP($K58,dados!$K:$O,2,FALSE)),"")</f>
        <v/>
      </c>
      <c r="K58" s="24"/>
      <c r="L58" s="24"/>
      <c r="M58" s="24" t="str">
        <f>IFERROR(VLOOKUP($J58, dados!$L:$R, 7, FALSE), "")</f>
        <v/>
      </c>
      <c r="N58" s="24" t="str">
        <f>IFERROR(VLOOKUP($J58, dados!$L:$R, 6, FALSE), "")</f>
        <v/>
      </c>
      <c r="O58" s="24" t="str">
        <f>IF($D58="",IFERROR(VLOOKUP(VLOOKUP($G58,dados!$G:$I,3,FALSE),dados!$B:$C,2,FALSE),""),IFERROR(VLOOKUP(VLOOKUP($J58,dados!$L:$N,3,FALSE),dados!$B:$C,2,FALSE),""))</f>
        <v/>
      </c>
      <c r="P58" s="25" t="str">
        <f>IFERROR(IF(VLOOKUP($J58,dados!$L:$S,8,FALSE)=0,"",VLOOKUP($J58,dados!$L:$S,8,FALSE)),"")</f>
        <v/>
      </c>
    </row>
    <row r="59" spans="1:16" s="30" customFormat="1" ht="20.100000000000001" customHeight="1" x14ac:dyDescent="0.25">
      <c r="A59" s="53" t="str">
        <f>IFERROR(VLOOKUP($H59, dados!$A:$B, 2, FALSE), "")</f>
        <v/>
      </c>
      <c r="B59" s="53" t="str">
        <f>IFERROR(VLOOKUP($M59, dados!$A:$B, 2, FALSE), "")</f>
        <v/>
      </c>
      <c r="C59" s="53" t="str">
        <f>IFERROR(VLOOKUP($G59, dados!$G:$H, 2, FALSE), "")</f>
        <v/>
      </c>
      <c r="D59" s="53" t="str">
        <f>IFERROR(VLOOKUP($J59, dados!$L:$M, 2, FALSE), "")</f>
        <v/>
      </c>
      <c r="E59" s="54" t="str">
        <f>NOT(AND(
                                $F59=IFERROR(VLOOKUP($G59,  dados!$G:$J,  4,  FALSE),  ""),
                                $H59="",
                                $I59=IFERROR(VLOOKUP(VLOOKUP($G59,  dados!$G:$I,  3,  FALSE),  dados!$B:$C,  2,  FALSE),  "")
                            ))&amp;","&amp;NOT(AND(
                                $J59=IFERROR(VLOOKUP($K59,  dados!$K:$O,  5,  FALSE),  ""),
                                $L59="",
                                $M59=IFERROR(VLOOKUP($K59,  dados!$K:$R,  6,  FALSE),  ""),
                                $N59=IFERROR(VLOOKUP($K59,  dados!$K:$R,  7,  FALSE),  ""),
                                OR(
                                    $O59=IFERROR(VLOOKUP(VLOOKUP($G59, dados!$G:$J, 3, FALSE), dados!$B:$C, 2, FALSE), ""),
                                    $O59=IFERROR(VLOOKUP(VLOOKUP($K59, dados!$K:$M, 3, FALSE), dados!$B:$C, 2, FALSE), "")
                                ),
                                $P59=IFERROR(VLOOKUP($K59, dados!$K:$R, 8, FALSE), "")
                            ))</f>
        <v>FALSO,FALSO</v>
      </c>
      <c r="F59" s="28" t="str">
        <f>IFERROR(VLOOKUP($G59, dados!$G:$J, 4, FALSE), "")</f>
        <v/>
      </c>
      <c r="G59" s="24"/>
      <c r="H59" s="24"/>
      <c r="I59" s="24" t="str">
        <f>IFERROR(VLOOKUP(VLOOKUP($G59, dados!$G:$I, 3, FALSE), dados!$B:$C, 2, FALSE), "")</f>
        <v/>
      </c>
      <c r="J59" s="24" t="str">
        <f>IFERROR(IF(VLOOKUP($K59,dados!$K:$O,2,FALSE)=0,"",VLOOKUP($K59,dados!$K:$O,2,FALSE)),"")</f>
        <v/>
      </c>
      <c r="K59" s="24"/>
      <c r="L59" s="24"/>
      <c r="M59" s="24" t="str">
        <f>IFERROR(VLOOKUP($J59, dados!$L:$R, 7, FALSE), "")</f>
        <v/>
      </c>
      <c r="N59" s="24" t="str">
        <f>IFERROR(VLOOKUP($J59, dados!$L:$R, 6, FALSE), "")</f>
        <v/>
      </c>
      <c r="O59" s="24" t="str">
        <f>IF($D59="",IFERROR(VLOOKUP(VLOOKUP($G59,dados!$G:$I,3,FALSE),dados!$B:$C,2,FALSE),""),IFERROR(VLOOKUP(VLOOKUP($J59,dados!$L:$N,3,FALSE),dados!$B:$C,2,FALSE),""))</f>
        <v/>
      </c>
      <c r="P59" s="25" t="str">
        <f>IFERROR(IF(VLOOKUP($J59,dados!$L:$S,8,FALSE)=0,"",VLOOKUP($J59,dados!$L:$S,8,FALSE)),"")</f>
        <v/>
      </c>
    </row>
    <row r="60" spans="1:16" s="30" customFormat="1" ht="20.100000000000001" customHeight="1" x14ac:dyDescent="0.25">
      <c r="A60" s="53" t="str">
        <f>IFERROR(VLOOKUP($H60, dados!$A:$B, 2, FALSE), "")</f>
        <v/>
      </c>
      <c r="B60" s="53" t="str">
        <f>IFERROR(VLOOKUP($M60, dados!$A:$B, 2, FALSE), "")</f>
        <v/>
      </c>
      <c r="C60" s="53" t="str">
        <f>IFERROR(VLOOKUP($G60, dados!$G:$H, 2, FALSE), "")</f>
        <v/>
      </c>
      <c r="D60" s="53" t="str">
        <f>IFERROR(VLOOKUP($J60, dados!$L:$M, 2, FALSE), "")</f>
        <v/>
      </c>
      <c r="E60" s="54" t="str">
        <f>NOT(AND(
                                $F60=IFERROR(VLOOKUP($G60,  dados!$G:$J,  4,  FALSE),  ""),
                                $H60="",
                                $I60=IFERROR(VLOOKUP(VLOOKUP($G60,  dados!$G:$I,  3,  FALSE),  dados!$B:$C,  2,  FALSE),  "")
                            ))&amp;","&amp;NOT(AND(
                                $J60=IFERROR(VLOOKUP($K60,  dados!$K:$O,  5,  FALSE),  ""),
                                $L60="",
                                $M60=IFERROR(VLOOKUP($K60,  dados!$K:$R,  6,  FALSE),  ""),
                                $N60=IFERROR(VLOOKUP($K60,  dados!$K:$R,  7,  FALSE),  ""),
                                OR(
                                    $O60=IFERROR(VLOOKUP(VLOOKUP($G60, dados!$G:$J, 3, FALSE), dados!$B:$C, 2, FALSE), ""),
                                    $O60=IFERROR(VLOOKUP(VLOOKUP($K60, dados!$K:$M, 3, FALSE), dados!$B:$C, 2, FALSE), "")
                                ),
                                $P60=IFERROR(VLOOKUP($K60, dados!$K:$R, 8, FALSE), "")
                            ))</f>
        <v>FALSO,FALSO</v>
      </c>
      <c r="F60" s="28" t="str">
        <f>IFERROR(VLOOKUP($G60, dados!$G:$J, 4, FALSE), "")</f>
        <v/>
      </c>
      <c r="G60" s="24"/>
      <c r="H60" s="24"/>
      <c r="I60" s="24" t="str">
        <f>IFERROR(VLOOKUP(VLOOKUP($G60, dados!$G:$I, 3, FALSE), dados!$B:$C, 2, FALSE), "")</f>
        <v/>
      </c>
      <c r="J60" s="24" t="str">
        <f>IFERROR(IF(VLOOKUP($K60,dados!$K:$O,2,FALSE)=0,"",VLOOKUP($K60,dados!$K:$O,2,FALSE)),"")</f>
        <v/>
      </c>
      <c r="K60" s="24"/>
      <c r="L60" s="24"/>
      <c r="M60" s="24" t="str">
        <f>IFERROR(VLOOKUP($J60, dados!$L:$R, 7, FALSE), "")</f>
        <v/>
      </c>
      <c r="N60" s="24" t="str">
        <f>IFERROR(VLOOKUP($J60, dados!$L:$R, 6, FALSE), "")</f>
        <v/>
      </c>
      <c r="O60" s="24" t="str">
        <f>IF($D60="",IFERROR(VLOOKUP(VLOOKUP($G60,dados!$G:$I,3,FALSE),dados!$B:$C,2,FALSE),""),IFERROR(VLOOKUP(VLOOKUP($J60,dados!$L:$N,3,FALSE),dados!$B:$C,2,FALSE),""))</f>
        <v/>
      </c>
      <c r="P60" s="25" t="str">
        <f>IFERROR(IF(VLOOKUP($J60,dados!$L:$S,8,FALSE)=0,"",VLOOKUP($J60,dados!$L:$S,8,FALSE)),"")</f>
        <v/>
      </c>
    </row>
    <row r="61" spans="1:16" s="30" customFormat="1" ht="20.100000000000001" customHeight="1" x14ac:dyDescent="0.25">
      <c r="A61" s="53" t="str">
        <f>IFERROR(VLOOKUP($H61, dados!$A:$B, 2, FALSE), "")</f>
        <v/>
      </c>
      <c r="B61" s="53" t="str">
        <f>IFERROR(VLOOKUP($M61, dados!$A:$B, 2, FALSE), "")</f>
        <v/>
      </c>
      <c r="C61" s="53" t="str">
        <f>IFERROR(VLOOKUP($G61, dados!$G:$H, 2, FALSE), "")</f>
        <v/>
      </c>
      <c r="D61" s="53" t="str">
        <f>IFERROR(VLOOKUP($J61, dados!$L:$M, 2, FALSE), "")</f>
        <v/>
      </c>
      <c r="E61" s="54" t="str">
        <f>NOT(AND(
                                $F61=IFERROR(VLOOKUP($G61,  dados!$G:$J,  4,  FALSE),  ""),
                                $H61="",
                                $I61=IFERROR(VLOOKUP(VLOOKUP($G61,  dados!$G:$I,  3,  FALSE),  dados!$B:$C,  2,  FALSE),  "")
                            ))&amp;","&amp;NOT(AND(
                                $J61=IFERROR(VLOOKUP($K61,  dados!$K:$O,  5,  FALSE),  ""),
                                $L61="",
                                $M61=IFERROR(VLOOKUP($K61,  dados!$K:$R,  6,  FALSE),  ""),
                                $N61=IFERROR(VLOOKUP($K61,  dados!$K:$R,  7,  FALSE),  ""),
                                OR(
                                    $O61=IFERROR(VLOOKUP(VLOOKUP($G61, dados!$G:$J, 3, FALSE), dados!$B:$C, 2, FALSE), ""),
                                    $O61=IFERROR(VLOOKUP(VLOOKUP($K61, dados!$K:$M, 3, FALSE), dados!$B:$C, 2, FALSE), "")
                                ),
                                $P61=IFERROR(VLOOKUP($K61, dados!$K:$R, 8, FALSE), "")
                            ))</f>
        <v>FALSO,FALSO</v>
      </c>
      <c r="F61" s="28" t="str">
        <f>IFERROR(VLOOKUP($G61, dados!$G:$J, 4, FALSE), "")</f>
        <v/>
      </c>
      <c r="G61" s="24"/>
      <c r="H61" s="24"/>
      <c r="I61" s="24" t="str">
        <f>IFERROR(VLOOKUP(VLOOKUP($G61, dados!$G:$I, 3, FALSE), dados!$B:$C, 2, FALSE), "")</f>
        <v/>
      </c>
      <c r="J61" s="24" t="str">
        <f>IFERROR(IF(VLOOKUP($K61,dados!$K:$O,2,FALSE)=0,"",VLOOKUP($K61,dados!$K:$O,2,FALSE)),"")</f>
        <v/>
      </c>
      <c r="K61" s="24"/>
      <c r="L61" s="24"/>
      <c r="M61" s="24" t="str">
        <f>IFERROR(VLOOKUP($J61, dados!$L:$R, 7, FALSE), "")</f>
        <v/>
      </c>
      <c r="N61" s="24" t="str">
        <f>IFERROR(VLOOKUP($J61, dados!$L:$R, 6, FALSE), "")</f>
        <v/>
      </c>
      <c r="O61" s="24" t="str">
        <f>IF($D61="",IFERROR(VLOOKUP(VLOOKUP($G61,dados!$G:$I,3,FALSE),dados!$B:$C,2,FALSE),""),IFERROR(VLOOKUP(VLOOKUP($J61,dados!$L:$N,3,FALSE),dados!$B:$C,2,FALSE),""))</f>
        <v/>
      </c>
      <c r="P61" s="25" t="str">
        <f>IFERROR(IF(VLOOKUP($J61,dados!$L:$S,8,FALSE)=0,"",VLOOKUP($J61,dados!$L:$S,8,FALSE)),"")</f>
        <v/>
      </c>
    </row>
    <row r="62" spans="1:16" s="30" customFormat="1" ht="20.100000000000001" customHeight="1" x14ac:dyDescent="0.25">
      <c r="A62" s="53" t="str">
        <f>IFERROR(VLOOKUP($H62, dados!$A:$B, 2, FALSE), "")</f>
        <v/>
      </c>
      <c r="B62" s="53" t="str">
        <f>IFERROR(VLOOKUP($M62, dados!$A:$B, 2, FALSE), "")</f>
        <v/>
      </c>
      <c r="C62" s="53" t="str">
        <f>IFERROR(VLOOKUP($G62, dados!$G:$H, 2, FALSE), "")</f>
        <v/>
      </c>
      <c r="D62" s="53" t="str">
        <f>IFERROR(VLOOKUP($J62, dados!$L:$M, 2, FALSE), "")</f>
        <v/>
      </c>
      <c r="E62" s="54" t="str">
        <f>NOT(AND(
                                $F62=IFERROR(VLOOKUP($G62,  dados!$G:$J,  4,  FALSE),  ""),
                                $H62="",
                                $I62=IFERROR(VLOOKUP(VLOOKUP($G62,  dados!$G:$I,  3,  FALSE),  dados!$B:$C,  2,  FALSE),  "")
                            ))&amp;","&amp;NOT(AND(
                                $J62=IFERROR(VLOOKUP($K62,  dados!$K:$O,  5,  FALSE),  ""),
                                $L62="",
                                $M62=IFERROR(VLOOKUP($K62,  dados!$K:$R,  6,  FALSE),  ""),
                                $N62=IFERROR(VLOOKUP($K62,  dados!$K:$R,  7,  FALSE),  ""),
                                OR(
                                    $O62=IFERROR(VLOOKUP(VLOOKUP($G62, dados!$G:$J, 3, FALSE), dados!$B:$C, 2, FALSE), ""),
                                    $O62=IFERROR(VLOOKUP(VLOOKUP($K62, dados!$K:$M, 3, FALSE), dados!$B:$C, 2, FALSE), "")
                                ),
                                $P62=IFERROR(VLOOKUP($K62, dados!$K:$R, 8, FALSE), "")
                            ))</f>
        <v>FALSO,FALSO</v>
      </c>
      <c r="F62" s="28" t="str">
        <f>IFERROR(VLOOKUP($G62, dados!$G:$J, 4, FALSE), "")</f>
        <v/>
      </c>
      <c r="G62" s="24"/>
      <c r="H62" s="24"/>
      <c r="I62" s="24" t="str">
        <f>IFERROR(VLOOKUP(VLOOKUP($G62, dados!$G:$I, 3, FALSE), dados!$B:$C, 2, FALSE), "")</f>
        <v/>
      </c>
      <c r="J62" s="24" t="str">
        <f>IFERROR(IF(VLOOKUP($K62,dados!$K:$O,2,FALSE)=0,"",VLOOKUP($K62,dados!$K:$O,2,FALSE)),"")</f>
        <v/>
      </c>
      <c r="K62" s="24"/>
      <c r="L62" s="24"/>
      <c r="M62" s="24" t="str">
        <f>IFERROR(VLOOKUP($J62, dados!$L:$R, 7, FALSE), "")</f>
        <v/>
      </c>
      <c r="N62" s="24" t="str">
        <f>IFERROR(VLOOKUP($J62, dados!$L:$R, 6, FALSE), "")</f>
        <v/>
      </c>
      <c r="O62" s="24" t="str">
        <f>IF($D62="",IFERROR(VLOOKUP(VLOOKUP($G62,dados!$G:$I,3,FALSE),dados!$B:$C,2,FALSE),""),IFERROR(VLOOKUP(VLOOKUP($J62,dados!$L:$N,3,FALSE),dados!$B:$C,2,FALSE),""))</f>
        <v/>
      </c>
      <c r="P62" s="25" t="str">
        <f>IFERROR(IF(VLOOKUP($J62,dados!$L:$S,8,FALSE)=0,"",VLOOKUP($J62,dados!$L:$S,8,FALSE)),"")</f>
        <v/>
      </c>
    </row>
    <row r="63" spans="1:16" s="30" customFormat="1" ht="20.100000000000001" customHeight="1" x14ac:dyDescent="0.25">
      <c r="A63" s="53" t="str">
        <f>IFERROR(VLOOKUP($H63, dados!$A:$B, 2, FALSE), "")</f>
        <v/>
      </c>
      <c r="B63" s="53" t="str">
        <f>IFERROR(VLOOKUP($M63, dados!$A:$B, 2, FALSE), "")</f>
        <v/>
      </c>
      <c r="C63" s="53" t="str">
        <f>IFERROR(VLOOKUP($G63, dados!$G:$H, 2, FALSE), "")</f>
        <v/>
      </c>
      <c r="D63" s="53" t="str">
        <f>IFERROR(VLOOKUP($J63, dados!$L:$M, 2, FALSE), "")</f>
        <v/>
      </c>
      <c r="E63" s="54" t="str">
        <f>NOT(AND(
                                $F63=IFERROR(VLOOKUP($G63,  dados!$G:$J,  4,  FALSE),  ""),
                                $H63="",
                                $I63=IFERROR(VLOOKUP(VLOOKUP($G63,  dados!$G:$I,  3,  FALSE),  dados!$B:$C,  2,  FALSE),  "")
                            ))&amp;","&amp;NOT(AND(
                                $J63=IFERROR(VLOOKUP($K63,  dados!$K:$O,  5,  FALSE),  ""),
                                $L63="",
                                $M63=IFERROR(VLOOKUP($K63,  dados!$K:$R,  6,  FALSE),  ""),
                                $N63=IFERROR(VLOOKUP($K63,  dados!$K:$R,  7,  FALSE),  ""),
                                OR(
                                    $O63=IFERROR(VLOOKUP(VLOOKUP($G63, dados!$G:$J, 3, FALSE), dados!$B:$C, 2, FALSE), ""),
                                    $O63=IFERROR(VLOOKUP(VLOOKUP($K63, dados!$K:$M, 3, FALSE), dados!$B:$C, 2, FALSE), "")
                                ),
                                $P63=IFERROR(VLOOKUP($K63, dados!$K:$R, 8, FALSE), "")
                            ))</f>
        <v>FALSO,FALSO</v>
      </c>
      <c r="F63" s="28" t="str">
        <f>IFERROR(VLOOKUP($G63, dados!$G:$J, 4, FALSE), "")</f>
        <v/>
      </c>
      <c r="G63" s="24"/>
      <c r="H63" s="24"/>
      <c r="I63" s="24" t="str">
        <f>IFERROR(VLOOKUP(VLOOKUP($G63, dados!$G:$I, 3, FALSE), dados!$B:$C, 2, FALSE), "")</f>
        <v/>
      </c>
      <c r="J63" s="24" t="str">
        <f>IFERROR(IF(VLOOKUP($K63,dados!$K:$O,2,FALSE)=0,"",VLOOKUP($K63,dados!$K:$O,2,FALSE)),"")</f>
        <v/>
      </c>
      <c r="K63" s="24"/>
      <c r="L63" s="24"/>
      <c r="M63" s="24" t="str">
        <f>IFERROR(VLOOKUP($J63, dados!$L:$R, 7, FALSE), "")</f>
        <v/>
      </c>
      <c r="N63" s="24" t="str">
        <f>IFERROR(VLOOKUP($J63, dados!$L:$R, 6, FALSE), "")</f>
        <v/>
      </c>
      <c r="O63" s="24" t="str">
        <f>IF($D63="",IFERROR(VLOOKUP(VLOOKUP($G63,dados!$G:$I,3,FALSE),dados!$B:$C,2,FALSE),""),IFERROR(VLOOKUP(VLOOKUP($J63,dados!$L:$N,3,FALSE),dados!$B:$C,2,FALSE),""))</f>
        <v/>
      </c>
      <c r="P63" s="25" t="str">
        <f>IFERROR(IF(VLOOKUP($J63,dados!$L:$S,8,FALSE)=0,"",VLOOKUP($J63,dados!$L:$S,8,FALSE)),"")</f>
        <v/>
      </c>
    </row>
    <row r="64" spans="1:16" s="30" customFormat="1" ht="20.100000000000001" customHeight="1" x14ac:dyDescent="0.25">
      <c r="A64" s="53" t="str">
        <f>IFERROR(VLOOKUP($H64, dados!$A:$B, 2, FALSE), "")</f>
        <v/>
      </c>
      <c r="B64" s="53" t="str">
        <f>IFERROR(VLOOKUP($M64, dados!$A:$B, 2, FALSE), "")</f>
        <v/>
      </c>
      <c r="C64" s="53" t="str">
        <f>IFERROR(VLOOKUP($G64, dados!$G:$H, 2, FALSE), "")</f>
        <v/>
      </c>
      <c r="D64" s="53" t="str">
        <f>IFERROR(VLOOKUP($J64, dados!$L:$M, 2, FALSE), "")</f>
        <v/>
      </c>
      <c r="E64" s="54" t="str">
        <f>NOT(AND(
                                $F64=IFERROR(VLOOKUP($G64,  dados!$G:$J,  4,  FALSE),  ""),
                                $H64="",
                                $I64=IFERROR(VLOOKUP(VLOOKUP($G64,  dados!$G:$I,  3,  FALSE),  dados!$B:$C,  2,  FALSE),  "")
                            ))&amp;","&amp;NOT(AND(
                                $J64=IFERROR(VLOOKUP($K64,  dados!$K:$O,  5,  FALSE),  ""),
                                $L64="",
                                $M64=IFERROR(VLOOKUP($K64,  dados!$K:$R,  6,  FALSE),  ""),
                                $N64=IFERROR(VLOOKUP($K64,  dados!$K:$R,  7,  FALSE),  ""),
                                OR(
                                    $O64=IFERROR(VLOOKUP(VLOOKUP($G64, dados!$G:$J, 3, FALSE), dados!$B:$C, 2, FALSE), ""),
                                    $O64=IFERROR(VLOOKUP(VLOOKUP($K64, dados!$K:$M, 3, FALSE), dados!$B:$C, 2, FALSE), "")
                                ),
                                $P64=IFERROR(VLOOKUP($K64, dados!$K:$R, 8, FALSE), "")
                            ))</f>
        <v>FALSO,FALSO</v>
      </c>
      <c r="F64" s="28" t="str">
        <f>IFERROR(VLOOKUP($G64, dados!$G:$J, 4, FALSE), "")</f>
        <v/>
      </c>
      <c r="G64" s="24"/>
      <c r="H64" s="24"/>
      <c r="I64" s="24" t="str">
        <f>IFERROR(VLOOKUP(VLOOKUP($G64, dados!$G:$I, 3, FALSE), dados!$B:$C, 2, FALSE), "")</f>
        <v/>
      </c>
      <c r="J64" s="24" t="str">
        <f>IFERROR(IF(VLOOKUP($K64,dados!$K:$O,2,FALSE)=0,"",VLOOKUP($K64,dados!$K:$O,2,FALSE)),"")</f>
        <v/>
      </c>
      <c r="K64" s="24"/>
      <c r="L64" s="24"/>
      <c r="M64" s="24" t="str">
        <f>IFERROR(VLOOKUP($J64, dados!$L:$R, 7, FALSE), "")</f>
        <v/>
      </c>
      <c r="N64" s="24" t="str">
        <f>IFERROR(VLOOKUP($J64, dados!$L:$R, 6, FALSE), "")</f>
        <v/>
      </c>
      <c r="O64" s="24" t="str">
        <f>IF($D64="",IFERROR(VLOOKUP(VLOOKUP($G64,dados!$G:$I,3,FALSE),dados!$B:$C,2,FALSE),""),IFERROR(VLOOKUP(VLOOKUP($J64,dados!$L:$N,3,FALSE),dados!$B:$C,2,FALSE),""))</f>
        <v/>
      </c>
      <c r="P64" s="25" t="str">
        <f>IFERROR(IF(VLOOKUP($J64,dados!$L:$S,8,FALSE)=0,"",VLOOKUP($J64,dados!$L:$S,8,FALSE)),"")</f>
        <v/>
      </c>
    </row>
    <row r="65" spans="1:16" s="30" customFormat="1" ht="20.100000000000001" customHeight="1" x14ac:dyDescent="0.25">
      <c r="A65" s="53" t="str">
        <f>IFERROR(VLOOKUP($H65, dados!$A:$B, 2, FALSE), "")</f>
        <v/>
      </c>
      <c r="B65" s="53" t="str">
        <f>IFERROR(VLOOKUP($M65, dados!$A:$B, 2, FALSE), "")</f>
        <v/>
      </c>
      <c r="C65" s="53" t="str">
        <f>IFERROR(VLOOKUP($G65, dados!$G:$H, 2, FALSE), "")</f>
        <v/>
      </c>
      <c r="D65" s="53" t="str">
        <f>IFERROR(VLOOKUP($J65, dados!$L:$M, 2, FALSE), "")</f>
        <v/>
      </c>
      <c r="E65" s="54" t="str">
        <f>NOT(AND(
                                $F65=IFERROR(VLOOKUP($G65,  dados!$G:$J,  4,  FALSE),  ""),
                                $H65="",
                                $I65=IFERROR(VLOOKUP(VLOOKUP($G65,  dados!$G:$I,  3,  FALSE),  dados!$B:$C,  2,  FALSE),  "")
                            ))&amp;","&amp;NOT(AND(
                                $J65=IFERROR(VLOOKUP($K65,  dados!$K:$O,  5,  FALSE),  ""),
                                $L65="",
                                $M65=IFERROR(VLOOKUP($K65,  dados!$K:$R,  6,  FALSE),  ""),
                                $N65=IFERROR(VLOOKUP($K65,  dados!$K:$R,  7,  FALSE),  ""),
                                OR(
                                    $O65=IFERROR(VLOOKUP(VLOOKUP($G65, dados!$G:$J, 3, FALSE), dados!$B:$C, 2, FALSE), ""),
                                    $O65=IFERROR(VLOOKUP(VLOOKUP($K65, dados!$K:$M, 3, FALSE), dados!$B:$C, 2, FALSE), "")
                                ),
                                $P65=IFERROR(VLOOKUP($K65, dados!$K:$R, 8, FALSE), "")
                            ))</f>
        <v>FALSO,FALSO</v>
      </c>
      <c r="F65" s="28" t="str">
        <f>IFERROR(VLOOKUP($G65, dados!$G:$J, 4, FALSE), "")</f>
        <v/>
      </c>
      <c r="G65" s="24"/>
      <c r="H65" s="24"/>
      <c r="I65" s="24" t="str">
        <f>IFERROR(VLOOKUP(VLOOKUP($G65, dados!$G:$I, 3, FALSE), dados!$B:$C, 2, FALSE), "")</f>
        <v/>
      </c>
      <c r="J65" s="24" t="str">
        <f>IFERROR(IF(VLOOKUP($K65,dados!$K:$O,2,FALSE)=0,"",VLOOKUP($K65,dados!$K:$O,2,FALSE)),"")</f>
        <v/>
      </c>
      <c r="K65" s="24"/>
      <c r="L65" s="24"/>
      <c r="M65" s="24" t="str">
        <f>IFERROR(VLOOKUP($J65, dados!$L:$R, 7, FALSE), "")</f>
        <v/>
      </c>
      <c r="N65" s="24" t="str">
        <f>IFERROR(VLOOKUP($J65, dados!$L:$R, 6, FALSE), "")</f>
        <v/>
      </c>
      <c r="O65" s="24" t="str">
        <f>IF($D65="",IFERROR(VLOOKUP(VLOOKUP($G65,dados!$G:$I,3,FALSE),dados!$B:$C,2,FALSE),""),IFERROR(VLOOKUP(VLOOKUP($J65,dados!$L:$N,3,FALSE),dados!$B:$C,2,FALSE),""))</f>
        <v/>
      </c>
      <c r="P65" s="25" t="str">
        <f>IFERROR(IF(VLOOKUP($J65,dados!$L:$S,8,FALSE)=0,"",VLOOKUP($J65,dados!$L:$S,8,FALSE)),"")</f>
        <v/>
      </c>
    </row>
    <row r="66" spans="1:16" s="30" customFormat="1" ht="20.100000000000001" customHeight="1" x14ac:dyDescent="0.25">
      <c r="A66" s="53" t="str">
        <f>IFERROR(VLOOKUP($H66, dados!$A:$B, 2, FALSE), "")</f>
        <v/>
      </c>
      <c r="B66" s="53" t="str">
        <f>IFERROR(VLOOKUP($M66, dados!$A:$B, 2, FALSE), "")</f>
        <v/>
      </c>
      <c r="C66" s="53" t="str">
        <f>IFERROR(VLOOKUP($G66, dados!$G:$H, 2, FALSE), "")</f>
        <v/>
      </c>
      <c r="D66" s="53" t="str">
        <f>IFERROR(VLOOKUP($J66, dados!$L:$M, 2, FALSE), "")</f>
        <v/>
      </c>
      <c r="E66" s="54" t="str">
        <f>NOT(AND(
                                $F66=IFERROR(VLOOKUP($G66,  dados!$G:$J,  4,  FALSE),  ""),
                                $H66="",
                                $I66=IFERROR(VLOOKUP(VLOOKUP($G66,  dados!$G:$I,  3,  FALSE),  dados!$B:$C,  2,  FALSE),  "")
                            ))&amp;","&amp;NOT(AND(
                                $J66=IFERROR(VLOOKUP($K66,  dados!$K:$O,  5,  FALSE),  ""),
                                $L66="",
                                $M66=IFERROR(VLOOKUP($K66,  dados!$K:$R,  6,  FALSE),  ""),
                                $N66=IFERROR(VLOOKUP($K66,  dados!$K:$R,  7,  FALSE),  ""),
                                OR(
                                    $O66=IFERROR(VLOOKUP(VLOOKUP($G66, dados!$G:$J, 3, FALSE), dados!$B:$C, 2, FALSE), ""),
                                    $O66=IFERROR(VLOOKUP(VLOOKUP($K66, dados!$K:$M, 3, FALSE), dados!$B:$C, 2, FALSE), "")
                                ),
                                $P66=IFERROR(VLOOKUP($K66, dados!$K:$R, 8, FALSE), "")
                            ))</f>
        <v>FALSO,FALSO</v>
      </c>
      <c r="F66" s="28" t="str">
        <f>IFERROR(VLOOKUP($G66, dados!$G:$J, 4, FALSE), "")</f>
        <v/>
      </c>
      <c r="G66" s="24"/>
      <c r="H66" s="24"/>
      <c r="I66" s="24" t="str">
        <f>IFERROR(VLOOKUP(VLOOKUP($G66, dados!$G:$I, 3, FALSE), dados!$B:$C, 2, FALSE), "")</f>
        <v/>
      </c>
      <c r="J66" s="24" t="str">
        <f>IFERROR(IF(VLOOKUP($K66,dados!$K:$O,2,FALSE)=0,"",VLOOKUP($K66,dados!$K:$O,2,FALSE)),"")</f>
        <v/>
      </c>
      <c r="K66" s="24"/>
      <c r="L66" s="24"/>
      <c r="M66" s="24" t="str">
        <f>IFERROR(VLOOKUP($J66, dados!$L:$R, 7, FALSE), "")</f>
        <v/>
      </c>
      <c r="N66" s="24" t="str">
        <f>IFERROR(VLOOKUP($J66, dados!$L:$R, 6, FALSE), "")</f>
        <v/>
      </c>
      <c r="O66" s="24" t="str">
        <f>IF($D66="",IFERROR(VLOOKUP(VLOOKUP($G66,dados!$G:$I,3,FALSE),dados!$B:$C,2,FALSE),""),IFERROR(VLOOKUP(VLOOKUP($J66,dados!$L:$N,3,FALSE),dados!$B:$C,2,FALSE),""))</f>
        <v/>
      </c>
      <c r="P66" s="25" t="str">
        <f>IFERROR(IF(VLOOKUP($J66,dados!$L:$S,8,FALSE)=0,"",VLOOKUP($J66,dados!$L:$S,8,FALSE)),"")</f>
        <v/>
      </c>
    </row>
    <row r="67" spans="1:16" s="30" customFormat="1" ht="20.100000000000001" customHeight="1" x14ac:dyDescent="0.25">
      <c r="A67" s="53" t="str">
        <f>IFERROR(VLOOKUP($H67, dados!$A:$B, 2, FALSE), "")</f>
        <v/>
      </c>
      <c r="B67" s="53" t="str">
        <f>IFERROR(VLOOKUP($M67, dados!$A:$B, 2, FALSE), "")</f>
        <v/>
      </c>
      <c r="C67" s="53" t="str">
        <f>IFERROR(VLOOKUP($G67, dados!$G:$H, 2, FALSE), "")</f>
        <v/>
      </c>
      <c r="D67" s="53" t="str">
        <f>IFERROR(VLOOKUP($J67, dados!$L:$M, 2, FALSE), "")</f>
        <v/>
      </c>
      <c r="E67" s="54" t="str">
        <f>NOT(AND(
                                $F67=IFERROR(VLOOKUP($G67,  dados!$G:$J,  4,  FALSE),  ""),
                                $H67="",
                                $I67=IFERROR(VLOOKUP(VLOOKUP($G67,  dados!$G:$I,  3,  FALSE),  dados!$B:$C,  2,  FALSE),  "")
                            ))&amp;","&amp;NOT(AND(
                                $J67=IFERROR(VLOOKUP($K67,  dados!$K:$O,  5,  FALSE),  ""),
                                $L67="",
                                $M67=IFERROR(VLOOKUP($K67,  dados!$K:$R,  6,  FALSE),  ""),
                                $N67=IFERROR(VLOOKUP($K67,  dados!$K:$R,  7,  FALSE),  ""),
                                OR(
                                    $O67=IFERROR(VLOOKUP(VLOOKUP($G67, dados!$G:$J, 3, FALSE), dados!$B:$C, 2, FALSE), ""),
                                    $O67=IFERROR(VLOOKUP(VLOOKUP($K67, dados!$K:$M, 3, FALSE), dados!$B:$C, 2, FALSE), "")
                                ),
                                $P67=IFERROR(VLOOKUP($K67, dados!$K:$R, 8, FALSE), "")
                            ))</f>
        <v>FALSO,FALSO</v>
      </c>
      <c r="F67" s="28" t="str">
        <f>IFERROR(VLOOKUP($G67, dados!$G:$J, 4, FALSE), "")</f>
        <v/>
      </c>
      <c r="G67" s="24"/>
      <c r="H67" s="24"/>
      <c r="I67" s="24" t="str">
        <f>IFERROR(VLOOKUP(VLOOKUP($G67, dados!$G:$I, 3, FALSE), dados!$B:$C, 2, FALSE), "")</f>
        <v/>
      </c>
      <c r="J67" s="24" t="str">
        <f>IFERROR(IF(VLOOKUP($K67,dados!$K:$O,2,FALSE)=0,"",VLOOKUP($K67,dados!$K:$O,2,FALSE)),"")</f>
        <v/>
      </c>
      <c r="K67" s="24"/>
      <c r="L67" s="24"/>
      <c r="M67" s="24" t="str">
        <f>IFERROR(VLOOKUP($J67, dados!$L:$R, 7, FALSE), "")</f>
        <v/>
      </c>
      <c r="N67" s="24" t="str">
        <f>IFERROR(VLOOKUP($J67, dados!$L:$R, 6, FALSE), "")</f>
        <v/>
      </c>
      <c r="O67" s="24" t="str">
        <f>IF($D67="",IFERROR(VLOOKUP(VLOOKUP($G67,dados!$G:$I,3,FALSE),dados!$B:$C,2,FALSE),""),IFERROR(VLOOKUP(VLOOKUP($J67,dados!$L:$N,3,FALSE),dados!$B:$C,2,FALSE),""))</f>
        <v/>
      </c>
      <c r="P67" s="25" t="str">
        <f>IFERROR(IF(VLOOKUP($J67,dados!$L:$S,8,FALSE)=0,"",VLOOKUP($J67,dados!$L:$S,8,FALSE)),"")</f>
        <v/>
      </c>
    </row>
    <row r="68" spans="1:16" s="30" customFormat="1" ht="20.100000000000001" customHeight="1" x14ac:dyDescent="0.25">
      <c r="A68" s="53" t="str">
        <f>IFERROR(VLOOKUP($H68, dados!$A:$B, 2, FALSE), "")</f>
        <v/>
      </c>
      <c r="B68" s="53" t="str">
        <f>IFERROR(VLOOKUP($M68, dados!$A:$B, 2, FALSE), "")</f>
        <v/>
      </c>
      <c r="C68" s="53" t="str">
        <f>IFERROR(VLOOKUP($G68, dados!$G:$H, 2, FALSE), "")</f>
        <v/>
      </c>
      <c r="D68" s="53" t="str">
        <f>IFERROR(VLOOKUP($J68, dados!$L:$M, 2, FALSE), "")</f>
        <v/>
      </c>
      <c r="E68" s="54" t="str">
        <f>NOT(AND(
                                $F68=IFERROR(VLOOKUP($G68,  dados!$G:$J,  4,  FALSE),  ""),
                                $H68="",
                                $I68=IFERROR(VLOOKUP(VLOOKUP($G68,  dados!$G:$I,  3,  FALSE),  dados!$B:$C,  2,  FALSE),  "")
                            ))&amp;","&amp;NOT(AND(
                                $J68=IFERROR(VLOOKUP($K68,  dados!$K:$O,  5,  FALSE),  ""),
                                $L68="",
                                $M68=IFERROR(VLOOKUP($K68,  dados!$K:$R,  6,  FALSE),  ""),
                                $N68=IFERROR(VLOOKUP($K68,  dados!$K:$R,  7,  FALSE),  ""),
                                OR(
                                    $O68=IFERROR(VLOOKUP(VLOOKUP($G68, dados!$G:$J, 3, FALSE), dados!$B:$C, 2, FALSE), ""),
                                    $O68=IFERROR(VLOOKUP(VLOOKUP($K68, dados!$K:$M, 3, FALSE), dados!$B:$C, 2, FALSE), "")
                                ),
                                $P68=IFERROR(VLOOKUP($K68, dados!$K:$R, 8, FALSE), "")
                            ))</f>
        <v>FALSO,FALSO</v>
      </c>
      <c r="F68" s="28" t="str">
        <f>IFERROR(VLOOKUP($G68, dados!$G:$J, 4, FALSE), "")</f>
        <v/>
      </c>
      <c r="G68" s="24"/>
      <c r="H68" s="24"/>
      <c r="I68" s="24" t="str">
        <f>IFERROR(VLOOKUP(VLOOKUP($G68, dados!$G:$I, 3, FALSE), dados!$B:$C, 2, FALSE), "")</f>
        <v/>
      </c>
      <c r="J68" s="24" t="str">
        <f>IFERROR(IF(VLOOKUP($K68,dados!$K:$O,2,FALSE)=0,"",VLOOKUP($K68,dados!$K:$O,2,FALSE)),"")</f>
        <v/>
      </c>
      <c r="K68" s="24"/>
      <c r="L68" s="24"/>
      <c r="M68" s="24" t="str">
        <f>IFERROR(VLOOKUP($J68, dados!$L:$R, 7, FALSE), "")</f>
        <v/>
      </c>
      <c r="N68" s="24" t="str">
        <f>IFERROR(VLOOKUP($J68, dados!$L:$R, 6, FALSE), "")</f>
        <v/>
      </c>
      <c r="O68" s="24" t="str">
        <f>IF($D68="",IFERROR(VLOOKUP(VLOOKUP($G68,dados!$G:$I,3,FALSE),dados!$B:$C,2,FALSE),""),IFERROR(VLOOKUP(VLOOKUP($J68,dados!$L:$N,3,FALSE),dados!$B:$C,2,FALSE),""))</f>
        <v/>
      </c>
      <c r="P68" s="25" t="str">
        <f>IFERROR(IF(VLOOKUP($J68,dados!$L:$S,8,FALSE)=0,"",VLOOKUP($J68,dados!$L:$S,8,FALSE)),"")</f>
        <v/>
      </c>
    </row>
    <row r="69" spans="1:16" s="30" customFormat="1" ht="20.100000000000001" customHeight="1" x14ac:dyDescent="0.25">
      <c r="A69" s="53" t="str">
        <f>IFERROR(VLOOKUP($H69, dados!$A:$B, 2, FALSE), "")</f>
        <v/>
      </c>
      <c r="B69" s="53" t="str">
        <f>IFERROR(VLOOKUP($M69, dados!$A:$B, 2, FALSE), "")</f>
        <v/>
      </c>
      <c r="C69" s="53" t="str">
        <f>IFERROR(VLOOKUP($G69, dados!$G:$H, 2, FALSE), "")</f>
        <v/>
      </c>
      <c r="D69" s="53" t="str">
        <f>IFERROR(VLOOKUP($J69, dados!$L:$M, 2, FALSE), "")</f>
        <v/>
      </c>
      <c r="E69" s="54" t="str">
        <f>NOT(AND(
                                $F69=IFERROR(VLOOKUP($G69,  dados!$G:$J,  4,  FALSE),  ""),
                                $H69="",
                                $I69=IFERROR(VLOOKUP(VLOOKUP($G69,  dados!$G:$I,  3,  FALSE),  dados!$B:$C,  2,  FALSE),  "")
                            ))&amp;","&amp;NOT(AND(
                                $J69=IFERROR(VLOOKUP($K69,  dados!$K:$O,  5,  FALSE),  ""),
                                $L69="",
                                $M69=IFERROR(VLOOKUP($K69,  dados!$K:$R,  6,  FALSE),  ""),
                                $N69=IFERROR(VLOOKUP($K69,  dados!$K:$R,  7,  FALSE),  ""),
                                OR(
                                    $O69=IFERROR(VLOOKUP(VLOOKUP($G69, dados!$G:$J, 3, FALSE), dados!$B:$C, 2, FALSE), ""),
                                    $O69=IFERROR(VLOOKUP(VLOOKUP($K69, dados!$K:$M, 3, FALSE), dados!$B:$C, 2, FALSE), "")
                                ),
                                $P69=IFERROR(VLOOKUP($K69, dados!$K:$R, 8, FALSE), "")
                            ))</f>
        <v>FALSO,FALSO</v>
      </c>
      <c r="F69" s="28" t="str">
        <f>IFERROR(VLOOKUP($G69, dados!$G:$J, 4, FALSE), "")</f>
        <v/>
      </c>
      <c r="G69" s="24"/>
      <c r="H69" s="24"/>
      <c r="I69" s="24" t="str">
        <f>IFERROR(VLOOKUP(VLOOKUP($G69, dados!$G:$I, 3, FALSE), dados!$B:$C, 2, FALSE), "")</f>
        <v/>
      </c>
      <c r="J69" s="24" t="str">
        <f>IFERROR(IF(VLOOKUP($K69,dados!$K:$O,2,FALSE)=0,"",VLOOKUP($K69,dados!$K:$O,2,FALSE)),"")</f>
        <v/>
      </c>
      <c r="K69" s="24"/>
      <c r="L69" s="24"/>
      <c r="M69" s="24" t="str">
        <f>IFERROR(VLOOKUP($J69, dados!$L:$R, 7, FALSE), "")</f>
        <v/>
      </c>
      <c r="N69" s="24" t="str">
        <f>IFERROR(VLOOKUP($J69, dados!$L:$R, 6, FALSE), "")</f>
        <v/>
      </c>
      <c r="O69" s="24" t="str">
        <f>IF($D69="",IFERROR(VLOOKUP(VLOOKUP($G69,dados!$G:$I,3,FALSE),dados!$B:$C,2,FALSE),""),IFERROR(VLOOKUP(VLOOKUP($J69,dados!$L:$N,3,FALSE),dados!$B:$C,2,FALSE),""))</f>
        <v/>
      </c>
      <c r="P69" s="25" t="str">
        <f>IFERROR(IF(VLOOKUP($J69,dados!$L:$S,8,FALSE)=0,"",VLOOKUP($J69,dados!$L:$S,8,FALSE)),"")</f>
        <v/>
      </c>
    </row>
    <row r="70" spans="1:16" s="30" customFormat="1" ht="20.100000000000001" customHeight="1" x14ac:dyDescent="0.25">
      <c r="A70" s="53" t="str">
        <f>IFERROR(VLOOKUP($H70, dados!$A:$B, 2, FALSE), "")</f>
        <v/>
      </c>
      <c r="B70" s="53" t="str">
        <f>IFERROR(VLOOKUP($M70, dados!$A:$B, 2, FALSE), "")</f>
        <v/>
      </c>
      <c r="C70" s="53" t="str">
        <f>IFERROR(VLOOKUP($G70, dados!$G:$H, 2, FALSE), "")</f>
        <v/>
      </c>
      <c r="D70" s="53" t="str">
        <f>IFERROR(VLOOKUP($J70, dados!$L:$M, 2, FALSE), "")</f>
        <v/>
      </c>
      <c r="E70" s="54" t="str">
        <f>NOT(AND(
                                $F70=IFERROR(VLOOKUP($G70,  dados!$G:$J,  4,  FALSE),  ""),
                                $H70="",
                                $I70=IFERROR(VLOOKUP(VLOOKUP($G70,  dados!$G:$I,  3,  FALSE),  dados!$B:$C,  2,  FALSE),  "")
                            ))&amp;","&amp;NOT(AND(
                                $J70=IFERROR(VLOOKUP($K70,  dados!$K:$O,  5,  FALSE),  ""),
                                $L70="",
                                $M70=IFERROR(VLOOKUP($K70,  dados!$K:$R,  6,  FALSE),  ""),
                                $N70=IFERROR(VLOOKUP($K70,  dados!$K:$R,  7,  FALSE),  ""),
                                OR(
                                    $O70=IFERROR(VLOOKUP(VLOOKUP($G70, dados!$G:$J, 3, FALSE), dados!$B:$C, 2, FALSE), ""),
                                    $O70=IFERROR(VLOOKUP(VLOOKUP($K70, dados!$K:$M, 3, FALSE), dados!$B:$C, 2, FALSE), "")
                                ),
                                $P70=IFERROR(VLOOKUP($K70, dados!$K:$R, 8, FALSE), "")
                            ))</f>
        <v>FALSO,FALSO</v>
      </c>
      <c r="F70" s="28" t="str">
        <f>IFERROR(VLOOKUP($G70, dados!$G:$J, 4, FALSE), "")</f>
        <v/>
      </c>
      <c r="G70" s="24"/>
      <c r="H70" s="24"/>
      <c r="I70" s="24" t="str">
        <f>IFERROR(VLOOKUP(VLOOKUP($G70, dados!$G:$I, 3, FALSE), dados!$B:$C, 2, FALSE), "")</f>
        <v/>
      </c>
      <c r="J70" s="24" t="str">
        <f>IFERROR(IF(VLOOKUP($K70,dados!$K:$O,2,FALSE)=0,"",VLOOKUP($K70,dados!$K:$O,2,FALSE)),"")</f>
        <v/>
      </c>
      <c r="K70" s="24"/>
      <c r="L70" s="24"/>
      <c r="M70" s="24" t="str">
        <f>IFERROR(VLOOKUP($J70, dados!$L:$R, 7, FALSE), "")</f>
        <v/>
      </c>
      <c r="N70" s="24" t="str">
        <f>IFERROR(VLOOKUP($J70, dados!$L:$R, 6, FALSE), "")</f>
        <v/>
      </c>
      <c r="O70" s="24" t="str">
        <f>IF($D70="",IFERROR(VLOOKUP(VLOOKUP($G70,dados!$G:$I,3,FALSE),dados!$B:$C,2,FALSE),""),IFERROR(VLOOKUP(VLOOKUP($J70,dados!$L:$N,3,FALSE),dados!$B:$C,2,FALSE),""))</f>
        <v/>
      </c>
      <c r="P70" s="25" t="str">
        <f>IFERROR(IF(VLOOKUP($J70,dados!$L:$S,8,FALSE)=0,"",VLOOKUP($J70,dados!$L:$S,8,FALSE)),"")</f>
        <v/>
      </c>
    </row>
    <row r="71" spans="1:16" s="30" customFormat="1" ht="20.100000000000001" customHeight="1" x14ac:dyDescent="0.25">
      <c r="A71" s="53" t="str">
        <f>IFERROR(VLOOKUP($H71, dados!$A:$B, 2, FALSE), "")</f>
        <v/>
      </c>
      <c r="B71" s="53" t="str">
        <f>IFERROR(VLOOKUP($M71, dados!$A:$B, 2, FALSE), "")</f>
        <v/>
      </c>
      <c r="C71" s="53" t="str">
        <f>IFERROR(VLOOKUP($G71, dados!$G:$H, 2, FALSE), "")</f>
        <v/>
      </c>
      <c r="D71" s="53" t="str">
        <f>IFERROR(VLOOKUP($J71, dados!$L:$M, 2, FALSE), "")</f>
        <v/>
      </c>
      <c r="E71" s="54" t="str">
        <f>NOT(AND(
                                $F71=IFERROR(VLOOKUP($G71,  dados!$G:$J,  4,  FALSE),  ""),
                                $H71="",
                                $I71=IFERROR(VLOOKUP(VLOOKUP($G71,  dados!$G:$I,  3,  FALSE),  dados!$B:$C,  2,  FALSE),  "")
                            ))&amp;","&amp;NOT(AND(
                                $J71=IFERROR(VLOOKUP($K71,  dados!$K:$O,  5,  FALSE),  ""),
                                $L71="",
                                $M71=IFERROR(VLOOKUP($K71,  dados!$K:$R,  6,  FALSE),  ""),
                                $N71=IFERROR(VLOOKUP($K71,  dados!$K:$R,  7,  FALSE),  ""),
                                OR(
                                    $O71=IFERROR(VLOOKUP(VLOOKUP($G71, dados!$G:$J, 3, FALSE), dados!$B:$C, 2, FALSE), ""),
                                    $O71=IFERROR(VLOOKUP(VLOOKUP($K71, dados!$K:$M, 3, FALSE), dados!$B:$C, 2, FALSE), "")
                                ),
                                $P71=IFERROR(VLOOKUP($K71, dados!$K:$R, 8, FALSE), "")
                            ))</f>
        <v>FALSO,FALSO</v>
      </c>
      <c r="F71" s="28" t="str">
        <f>IFERROR(VLOOKUP($G71, dados!$G:$J, 4, FALSE), "")</f>
        <v/>
      </c>
      <c r="G71" s="24"/>
      <c r="H71" s="24"/>
      <c r="I71" s="24" t="str">
        <f>IFERROR(VLOOKUP(VLOOKUP($G71, dados!$G:$I, 3, FALSE), dados!$B:$C, 2, FALSE), "")</f>
        <v/>
      </c>
      <c r="J71" s="24" t="str">
        <f>IFERROR(IF(VLOOKUP($K71,dados!$K:$O,2,FALSE)=0,"",VLOOKUP($K71,dados!$K:$O,2,FALSE)),"")</f>
        <v/>
      </c>
      <c r="K71" s="24"/>
      <c r="L71" s="24"/>
      <c r="M71" s="24" t="str">
        <f>IFERROR(VLOOKUP($J71, dados!$L:$R, 7, FALSE), "")</f>
        <v/>
      </c>
      <c r="N71" s="24" t="str">
        <f>IFERROR(VLOOKUP($J71, dados!$L:$R, 6, FALSE), "")</f>
        <v/>
      </c>
      <c r="O71" s="24" t="str">
        <f>IF($D71="",IFERROR(VLOOKUP(VLOOKUP($G71,dados!$G:$I,3,FALSE),dados!$B:$C,2,FALSE),""),IFERROR(VLOOKUP(VLOOKUP($J71,dados!$L:$N,3,FALSE),dados!$B:$C,2,FALSE),""))</f>
        <v/>
      </c>
      <c r="P71" s="25" t="str">
        <f>IFERROR(IF(VLOOKUP($J71,dados!$L:$S,8,FALSE)=0,"",VLOOKUP($J71,dados!$L:$S,8,FALSE)),"")</f>
        <v/>
      </c>
    </row>
    <row r="72" spans="1:16" s="30" customFormat="1" ht="20.100000000000001" customHeight="1" x14ac:dyDescent="0.25">
      <c r="A72" s="53" t="str">
        <f>IFERROR(VLOOKUP($H72, dados!$A:$B, 2, FALSE), "")</f>
        <v/>
      </c>
      <c r="B72" s="53" t="str">
        <f>IFERROR(VLOOKUP($M72, dados!$A:$B, 2, FALSE), "")</f>
        <v/>
      </c>
      <c r="C72" s="53" t="str">
        <f>IFERROR(VLOOKUP($G72, dados!$G:$H, 2, FALSE), "")</f>
        <v/>
      </c>
      <c r="D72" s="53" t="str">
        <f>IFERROR(VLOOKUP($J72, dados!$L:$M, 2, FALSE), "")</f>
        <v/>
      </c>
      <c r="E72" s="54" t="str">
        <f>NOT(AND(
                                $F72=IFERROR(VLOOKUP($G72,  dados!$G:$J,  4,  FALSE),  ""),
                                $H72="",
                                $I72=IFERROR(VLOOKUP(VLOOKUP($G72,  dados!$G:$I,  3,  FALSE),  dados!$B:$C,  2,  FALSE),  "")
                            ))&amp;","&amp;NOT(AND(
                                $J72=IFERROR(VLOOKUP($K72,  dados!$K:$O,  5,  FALSE),  ""),
                                $L72="",
                                $M72=IFERROR(VLOOKUP($K72,  dados!$K:$R,  6,  FALSE),  ""),
                                $N72=IFERROR(VLOOKUP($K72,  dados!$K:$R,  7,  FALSE),  ""),
                                OR(
                                    $O72=IFERROR(VLOOKUP(VLOOKUP($G72, dados!$G:$J, 3, FALSE), dados!$B:$C, 2, FALSE), ""),
                                    $O72=IFERROR(VLOOKUP(VLOOKUP($K72, dados!$K:$M, 3, FALSE), dados!$B:$C, 2, FALSE), "")
                                ),
                                $P72=IFERROR(VLOOKUP($K72, dados!$K:$R, 8, FALSE), "")
                            ))</f>
        <v>FALSO,FALSO</v>
      </c>
      <c r="F72" s="28" t="str">
        <f>IFERROR(VLOOKUP($G72, dados!$G:$J, 4, FALSE), "")</f>
        <v/>
      </c>
      <c r="G72" s="24"/>
      <c r="H72" s="24"/>
      <c r="I72" s="24" t="str">
        <f>IFERROR(VLOOKUP(VLOOKUP($G72, dados!$G:$I, 3, FALSE), dados!$B:$C, 2, FALSE), "")</f>
        <v/>
      </c>
      <c r="J72" s="24" t="str">
        <f>IFERROR(IF(VLOOKUP($K72,dados!$K:$O,2,FALSE)=0,"",VLOOKUP($K72,dados!$K:$O,2,FALSE)),"")</f>
        <v/>
      </c>
      <c r="K72" s="24"/>
      <c r="L72" s="24"/>
      <c r="M72" s="24" t="str">
        <f>IFERROR(VLOOKUP($J72, dados!$L:$R, 7, FALSE), "")</f>
        <v/>
      </c>
      <c r="N72" s="24" t="str">
        <f>IFERROR(VLOOKUP($J72, dados!$L:$R, 6, FALSE), "")</f>
        <v/>
      </c>
      <c r="O72" s="24" t="str">
        <f>IF($D72="",IFERROR(VLOOKUP(VLOOKUP($G72,dados!$G:$I,3,FALSE),dados!$B:$C,2,FALSE),""),IFERROR(VLOOKUP(VLOOKUP($J72,dados!$L:$N,3,FALSE),dados!$B:$C,2,FALSE),""))</f>
        <v/>
      </c>
      <c r="P72" s="25" t="str">
        <f>IFERROR(IF(VLOOKUP($J72,dados!$L:$S,8,FALSE)=0,"",VLOOKUP($J72,dados!$L:$S,8,FALSE)),"")</f>
        <v/>
      </c>
    </row>
    <row r="73" spans="1:16" s="30" customFormat="1" ht="20.100000000000001" customHeight="1" x14ac:dyDescent="0.25">
      <c r="A73" s="53" t="str">
        <f>IFERROR(VLOOKUP($H73, dados!$A:$B, 2, FALSE), "")</f>
        <v/>
      </c>
      <c r="B73" s="53" t="str">
        <f>IFERROR(VLOOKUP($M73, dados!$A:$B, 2, FALSE), "")</f>
        <v/>
      </c>
      <c r="C73" s="53" t="str">
        <f>IFERROR(VLOOKUP($G73, dados!$G:$H, 2, FALSE), "")</f>
        <v/>
      </c>
      <c r="D73" s="53" t="str">
        <f>IFERROR(VLOOKUP($J73, dados!$L:$M, 2, FALSE), "")</f>
        <v/>
      </c>
      <c r="E73" s="54" t="str">
        <f>NOT(AND(
                                $F73=IFERROR(VLOOKUP($G73,  dados!$G:$J,  4,  FALSE),  ""),
                                $H73="",
                                $I73=IFERROR(VLOOKUP(VLOOKUP($G73,  dados!$G:$I,  3,  FALSE),  dados!$B:$C,  2,  FALSE),  "")
                            ))&amp;","&amp;NOT(AND(
                                $J73=IFERROR(VLOOKUP($K73,  dados!$K:$O,  5,  FALSE),  ""),
                                $L73="",
                                $M73=IFERROR(VLOOKUP($K73,  dados!$K:$R,  6,  FALSE),  ""),
                                $N73=IFERROR(VLOOKUP($K73,  dados!$K:$R,  7,  FALSE),  ""),
                                OR(
                                    $O73=IFERROR(VLOOKUP(VLOOKUP($G73, dados!$G:$J, 3, FALSE), dados!$B:$C, 2, FALSE), ""),
                                    $O73=IFERROR(VLOOKUP(VLOOKUP($K73, dados!$K:$M, 3, FALSE), dados!$B:$C, 2, FALSE), "")
                                ),
                                $P73=IFERROR(VLOOKUP($K73, dados!$K:$R, 8, FALSE), "")
                            ))</f>
        <v>FALSO,FALSO</v>
      </c>
      <c r="F73" s="28" t="str">
        <f>IFERROR(VLOOKUP($G73, dados!$G:$J, 4, FALSE), "")</f>
        <v/>
      </c>
      <c r="G73" s="24"/>
      <c r="H73" s="24"/>
      <c r="I73" s="24" t="str">
        <f>IFERROR(VLOOKUP(VLOOKUP($G73, dados!$G:$I, 3, FALSE), dados!$B:$C, 2, FALSE), "")</f>
        <v/>
      </c>
      <c r="J73" s="24" t="str">
        <f>IFERROR(IF(VLOOKUP($K73,dados!$K:$O,2,FALSE)=0,"",VLOOKUP($K73,dados!$K:$O,2,FALSE)),"")</f>
        <v/>
      </c>
      <c r="K73" s="24"/>
      <c r="L73" s="24"/>
      <c r="M73" s="24" t="str">
        <f>IFERROR(VLOOKUP($J73, dados!$L:$R, 7, FALSE), "")</f>
        <v/>
      </c>
      <c r="N73" s="24" t="str">
        <f>IFERROR(VLOOKUP($J73, dados!$L:$R, 6, FALSE), "")</f>
        <v/>
      </c>
      <c r="O73" s="24" t="str">
        <f>IF($D73="",IFERROR(VLOOKUP(VLOOKUP($G73,dados!$G:$I,3,FALSE),dados!$B:$C,2,FALSE),""),IFERROR(VLOOKUP(VLOOKUP($J73,dados!$L:$N,3,FALSE),dados!$B:$C,2,FALSE),""))</f>
        <v/>
      </c>
      <c r="P73" s="25" t="str">
        <f>IFERROR(IF(VLOOKUP($J73,dados!$L:$S,8,FALSE)=0,"",VLOOKUP($J73,dados!$L:$S,8,FALSE)),"")</f>
        <v/>
      </c>
    </row>
    <row r="74" spans="1:16" s="30" customFormat="1" ht="20.100000000000001" customHeight="1" x14ac:dyDescent="0.25">
      <c r="A74" s="53" t="str">
        <f>IFERROR(VLOOKUP($H74, dados!$A:$B, 2, FALSE), "")</f>
        <v/>
      </c>
      <c r="B74" s="53" t="str">
        <f>IFERROR(VLOOKUP($M74, dados!$A:$B, 2, FALSE), "")</f>
        <v/>
      </c>
      <c r="C74" s="53" t="str">
        <f>IFERROR(VLOOKUP($G74, dados!$G:$H, 2, FALSE), "")</f>
        <v/>
      </c>
      <c r="D74" s="53" t="str">
        <f>IFERROR(VLOOKUP($J74, dados!$L:$M, 2, FALSE), "")</f>
        <v/>
      </c>
      <c r="E74" s="54" t="str">
        <f>NOT(AND(
                                $F74=IFERROR(VLOOKUP($G74,  dados!$G:$J,  4,  FALSE),  ""),
                                $H74="",
                                $I74=IFERROR(VLOOKUP(VLOOKUP($G74,  dados!$G:$I,  3,  FALSE),  dados!$B:$C,  2,  FALSE),  "")
                            ))&amp;","&amp;NOT(AND(
                                $J74=IFERROR(VLOOKUP($K74,  dados!$K:$O,  5,  FALSE),  ""),
                                $L74="",
                                $M74=IFERROR(VLOOKUP($K74,  dados!$K:$R,  6,  FALSE),  ""),
                                $N74=IFERROR(VLOOKUP($K74,  dados!$K:$R,  7,  FALSE),  ""),
                                OR(
                                    $O74=IFERROR(VLOOKUP(VLOOKUP($G74, dados!$G:$J, 3, FALSE), dados!$B:$C, 2, FALSE), ""),
                                    $O74=IFERROR(VLOOKUP(VLOOKUP($K74, dados!$K:$M, 3, FALSE), dados!$B:$C, 2, FALSE), "")
                                ),
                                $P74=IFERROR(VLOOKUP($K74, dados!$K:$R, 8, FALSE), "")
                            ))</f>
        <v>FALSO,FALSO</v>
      </c>
      <c r="F74" s="28" t="str">
        <f>IFERROR(VLOOKUP($G74, dados!$G:$J, 4, FALSE), "")</f>
        <v/>
      </c>
      <c r="G74" s="24"/>
      <c r="H74" s="24"/>
      <c r="I74" s="24" t="str">
        <f>IFERROR(VLOOKUP(VLOOKUP($G74, dados!$G:$I, 3, FALSE), dados!$B:$C, 2, FALSE), "")</f>
        <v/>
      </c>
      <c r="J74" s="24" t="str">
        <f>IFERROR(IF(VLOOKUP($K74,dados!$K:$O,2,FALSE)=0,"",VLOOKUP($K74,dados!$K:$O,2,FALSE)),"")</f>
        <v/>
      </c>
      <c r="K74" s="24"/>
      <c r="L74" s="24"/>
      <c r="M74" s="24" t="str">
        <f>IFERROR(VLOOKUP($J74, dados!$L:$R, 7, FALSE), "")</f>
        <v/>
      </c>
      <c r="N74" s="24" t="str">
        <f>IFERROR(VLOOKUP($J74, dados!$L:$R, 6, FALSE), "")</f>
        <v/>
      </c>
      <c r="O74" s="24" t="str">
        <f>IF($D74="",IFERROR(VLOOKUP(VLOOKUP($G74,dados!$G:$I,3,FALSE),dados!$B:$C,2,FALSE),""),IFERROR(VLOOKUP(VLOOKUP($J74,dados!$L:$N,3,FALSE),dados!$B:$C,2,FALSE),""))</f>
        <v/>
      </c>
      <c r="P74" s="25" t="str">
        <f>IFERROR(IF(VLOOKUP($J74,dados!$L:$S,8,FALSE)=0,"",VLOOKUP($J74,dados!$L:$S,8,FALSE)),"")</f>
        <v/>
      </c>
    </row>
    <row r="75" spans="1:16" s="30" customFormat="1" ht="20.100000000000001" customHeight="1" x14ac:dyDescent="0.25">
      <c r="A75" s="53" t="str">
        <f>IFERROR(VLOOKUP($H75, dados!$A:$B, 2, FALSE), "")</f>
        <v/>
      </c>
      <c r="B75" s="53" t="str">
        <f>IFERROR(VLOOKUP($M75, dados!$A:$B, 2, FALSE), "")</f>
        <v/>
      </c>
      <c r="C75" s="53" t="str">
        <f>IFERROR(VLOOKUP($G75, dados!$G:$H, 2, FALSE), "")</f>
        <v/>
      </c>
      <c r="D75" s="53" t="str">
        <f>IFERROR(VLOOKUP($J75, dados!$L:$M, 2, FALSE), "")</f>
        <v/>
      </c>
      <c r="E75" s="54" t="str">
        <f>NOT(AND(
                                $F75=IFERROR(VLOOKUP($G75,  dados!$G:$J,  4,  FALSE),  ""),
                                $H75="",
                                $I75=IFERROR(VLOOKUP(VLOOKUP($G75,  dados!$G:$I,  3,  FALSE),  dados!$B:$C,  2,  FALSE),  "")
                            ))&amp;","&amp;NOT(AND(
                                $J75=IFERROR(VLOOKUP($K75,  dados!$K:$O,  5,  FALSE),  ""),
                                $L75="",
                                $M75=IFERROR(VLOOKUP($K75,  dados!$K:$R,  6,  FALSE),  ""),
                                $N75=IFERROR(VLOOKUP($K75,  dados!$K:$R,  7,  FALSE),  ""),
                                OR(
                                    $O75=IFERROR(VLOOKUP(VLOOKUP($G75, dados!$G:$J, 3, FALSE), dados!$B:$C, 2, FALSE), ""),
                                    $O75=IFERROR(VLOOKUP(VLOOKUP($K75, dados!$K:$M, 3, FALSE), dados!$B:$C, 2, FALSE), "")
                                ),
                                $P75=IFERROR(VLOOKUP($K75, dados!$K:$R, 8, FALSE), "")
                            ))</f>
        <v>FALSO,FALSO</v>
      </c>
      <c r="F75" s="28" t="str">
        <f>IFERROR(VLOOKUP($G75, dados!$G:$J, 4, FALSE), "")</f>
        <v/>
      </c>
      <c r="G75" s="24"/>
      <c r="H75" s="24"/>
      <c r="I75" s="24" t="str">
        <f>IFERROR(VLOOKUP(VLOOKUP($G75, dados!$G:$I, 3, FALSE), dados!$B:$C, 2, FALSE), "")</f>
        <v/>
      </c>
      <c r="J75" s="24" t="str">
        <f>IFERROR(IF(VLOOKUP($K75,dados!$K:$O,2,FALSE)=0,"",VLOOKUP($K75,dados!$K:$O,2,FALSE)),"")</f>
        <v/>
      </c>
      <c r="K75" s="24"/>
      <c r="L75" s="24"/>
      <c r="M75" s="24" t="str">
        <f>IFERROR(VLOOKUP($J75, dados!$L:$R, 7, FALSE), "")</f>
        <v/>
      </c>
      <c r="N75" s="24" t="str">
        <f>IFERROR(VLOOKUP($J75, dados!$L:$R, 6, FALSE), "")</f>
        <v/>
      </c>
      <c r="O75" s="24" t="str">
        <f>IF($D75="",IFERROR(VLOOKUP(VLOOKUP($G75,dados!$G:$I,3,FALSE),dados!$B:$C,2,FALSE),""),IFERROR(VLOOKUP(VLOOKUP($J75,dados!$L:$N,3,FALSE),dados!$B:$C,2,FALSE),""))</f>
        <v/>
      </c>
      <c r="P75" s="25" t="str">
        <f>IFERROR(IF(VLOOKUP($J75,dados!$L:$S,8,FALSE)=0,"",VLOOKUP($J75,dados!$L:$S,8,FALSE)),"")</f>
        <v/>
      </c>
    </row>
    <row r="76" spans="1:16" s="30" customFormat="1" ht="20.100000000000001" customHeight="1" x14ac:dyDescent="0.25">
      <c r="A76" s="53" t="str">
        <f>IFERROR(VLOOKUP($H76, dados!$A:$B, 2, FALSE), "")</f>
        <v/>
      </c>
      <c r="B76" s="53" t="str">
        <f>IFERROR(VLOOKUP($M76, dados!$A:$B, 2, FALSE), "")</f>
        <v/>
      </c>
      <c r="C76" s="53" t="str">
        <f>IFERROR(VLOOKUP($G76, dados!$G:$H, 2, FALSE), "")</f>
        <v/>
      </c>
      <c r="D76" s="53" t="str">
        <f>IFERROR(VLOOKUP($J76, dados!$L:$M, 2, FALSE), "")</f>
        <v/>
      </c>
      <c r="E76" s="54" t="str">
        <f>NOT(AND(
                                $F76=IFERROR(VLOOKUP($G76,  dados!$G:$J,  4,  FALSE),  ""),
                                $H76="",
                                $I76=IFERROR(VLOOKUP(VLOOKUP($G76,  dados!$G:$I,  3,  FALSE),  dados!$B:$C,  2,  FALSE),  "")
                            ))&amp;","&amp;NOT(AND(
                                $J76=IFERROR(VLOOKUP($K76,  dados!$K:$O,  5,  FALSE),  ""),
                                $L76="",
                                $M76=IFERROR(VLOOKUP($K76,  dados!$K:$R,  6,  FALSE),  ""),
                                $N76=IFERROR(VLOOKUP($K76,  dados!$K:$R,  7,  FALSE),  ""),
                                OR(
                                    $O76=IFERROR(VLOOKUP(VLOOKUP($G76, dados!$G:$J, 3, FALSE), dados!$B:$C, 2, FALSE), ""),
                                    $O76=IFERROR(VLOOKUP(VLOOKUP($K76, dados!$K:$M, 3, FALSE), dados!$B:$C, 2, FALSE), "")
                                ),
                                $P76=IFERROR(VLOOKUP($K76, dados!$K:$R, 8, FALSE), "")
                            ))</f>
        <v>FALSO,FALSO</v>
      </c>
      <c r="F76" s="28" t="str">
        <f>IFERROR(VLOOKUP($G76, dados!$G:$J, 4, FALSE), "")</f>
        <v/>
      </c>
      <c r="G76" s="24"/>
      <c r="H76" s="24"/>
      <c r="I76" s="24" t="str">
        <f>IFERROR(VLOOKUP(VLOOKUP($G76, dados!$G:$I, 3, FALSE), dados!$B:$C, 2, FALSE), "")</f>
        <v/>
      </c>
      <c r="J76" s="24" t="str">
        <f>IFERROR(IF(VLOOKUP($K76,dados!$K:$O,2,FALSE)=0,"",VLOOKUP($K76,dados!$K:$O,2,FALSE)),"")</f>
        <v/>
      </c>
      <c r="K76" s="24"/>
      <c r="L76" s="24"/>
      <c r="M76" s="24" t="str">
        <f>IFERROR(VLOOKUP($J76, dados!$L:$R, 7, FALSE), "")</f>
        <v/>
      </c>
      <c r="N76" s="24" t="str">
        <f>IFERROR(VLOOKUP($J76, dados!$L:$R, 6, FALSE), "")</f>
        <v/>
      </c>
      <c r="O76" s="24" t="str">
        <f>IF($D76="",IFERROR(VLOOKUP(VLOOKUP($G76,dados!$G:$I,3,FALSE),dados!$B:$C,2,FALSE),""),IFERROR(VLOOKUP(VLOOKUP($J76,dados!$L:$N,3,FALSE),dados!$B:$C,2,FALSE),""))</f>
        <v/>
      </c>
      <c r="P76" s="25" t="str">
        <f>IFERROR(IF(VLOOKUP($J76,dados!$L:$S,8,FALSE)=0,"",VLOOKUP($J76,dados!$L:$S,8,FALSE)),"")</f>
        <v/>
      </c>
    </row>
    <row r="77" spans="1:16" s="30" customFormat="1" ht="20.100000000000001" customHeight="1" x14ac:dyDescent="0.25">
      <c r="A77" s="53" t="str">
        <f>IFERROR(VLOOKUP($H77, dados!$A:$B, 2, FALSE), "")</f>
        <v/>
      </c>
      <c r="B77" s="53" t="str">
        <f>IFERROR(VLOOKUP($M77, dados!$A:$B, 2, FALSE), "")</f>
        <v/>
      </c>
      <c r="C77" s="53" t="str">
        <f>IFERROR(VLOOKUP($G77, dados!$G:$H, 2, FALSE), "")</f>
        <v/>
      </c>
      <c r="D77" s="53" t="str">
        <f>IFERROR(VLOOKUP($J77, dados!$L:$M, 2, FALSE), "")</f>
        <v/>
      </c>
      <c r="E77" s="54" t="str">
        <f>NOT(AND(
                                $F77=IFERROR(VLOOKUP($G77,  dados!$G:$J,  4,  FALSE),  ""),
                                $H77="",
                                $I77=IFERROR(VLOOKUP(VLOOKUP($G77,  dados!$G:$I,  3,  FALSE),  dados!$B:$C,  2,  FALSE),  "")
                            ))&amp;","&amp;NOT(AND(
                                $J77=IFERROR(VLOOKUP($K77,  dados!$K:$O,  5,  FALSE),  ""),
                                $L77="",
                                $M77=IFERROR(VLOOKUP($K77,  dados!$K:$R,  6,  FALSE),  ""),
                                $N77=IFERROR(VLOOKUP($K77,  dados!$K:$R,  7,  FALSE),  ""),
                                OR(
                                    $O77=IFERROR(VLOOKUP(VLOOKUP($G77, dados!$G:$J, 3, FALSE), dados!$B:$C, 2, FALSE), ""),
                                    $O77=IFERROR(VLOOKUP(VLOOKUP($K77, dados!$K:$M, 3, FALSE), dados!$B:$C, 2, FALSE), "")
                                ),
                                $P77=IFERROR(VLOOKUP($K77, dados!$K:$R, 8, FALSE), "")
                            ))</f>
        <v>FALSO,FALSO</v>
      </c>
      <c r="F77" s="28" t="str">
        <f>IFERROR(VLOOKUP($G77, dados!$G:$J, 4, FALSE), "")</f>
        <v/>
      </c>
      <c r="G77" s="24"/>
      <c r="H77" s="24"/>
      <c r="I77" s="24" t="str">
        <f>IFERROR(VLOOKUP(VLOOKUP($G77, dados!$G:$I, 3, FALSE), dados!$B:$C, 2, FALSE), "")</f>
        <v/>
      </c>
      <c r="J77" s="24" t="str">
        <f>IFERROR(IF(VLOOKUP($K77,dados!$K:$O,2,FALSE)=0,"",VLOOKUP($K77,dados!$K:$O,2,FALSE)),"")</f>
        <v/>
      </c>
      <c r="K77" s="24"/>
      <c r="L77" s="24"/>
      <c r="M77" s="24" t="str">
        <f>IFERROR(VLOOKUP($J77, dados!$L:$R, 7, FALSE), "")</f>
        <v/>
      </c>
      <c r="N77" s="24" t="str">
        <f>IFERROR(VLOOKUP($J77, dados!$L:$R, 6, FALSE), "")</f>
        <v/>
      </c>
      <c r="O77" s="24" t="str">
        <f>IF($D77="",IFERROR(VLOOKUP(VLOOKUP($G77,dados!$G:$I,3,FALSE),dados!$B:$C,2,FALSE),""),IFERROR(VLOOKUP(VLOOKUP($J77,dados!$L:$N,3,FALSE),dados!$B:$C,2,FALSE),""))</f>
        <v/>
      </c>
      <c r="P77" s="25" t="str">
        <f>IFERROR(IF(VLOOKUP($J77,dados!$L:$S,8,FALSE)=0,"",VLOOKUP($J77,dados!$L:$S,8,FALSE)),"")</f>
        <v/>
      </c>
    </row>
    <row r="78" spans="1:16" s="30" customFormat="1" ht="20.100000000000001" customHeight="1" x14ac:dyDescent="0.25">
      <c r="A78" s="53" t="str">
        <f>IFERROR(VLOOKUP($H78, dados!$A:$B, 2, FALSE), "")</f>
        <v/>
      </c>
      <c r="B78" s="53" t="str">
        <f>IFERROR(VLOOKUP($M78, dados!$A:$B, 2, FALSE), "")</f>
        <v/>
      </c>
      <c r="C78" s="53" t="str">
        <f>IFERROR(VLOOKUP($G78, dados!$G:$H, 2, FALSE), "")</f>
        <v/>
      </c>
      <c r="D78" s="53" t="str">
        <f>IFERROR(VLOOKUP($J78, dados!$L:$M, 2, FALSE), "")</f>
        <v/>
      </c>
      <c r="E78" s="54" t="str">
        <f>NOT(AND(
                                $F78=IFERROR(VLOOKUP($G78,  dados!$G:$J,  4,  FALSE),  ""),
                                $H78="",
                                $I78=IFERROR(VLOOKUP(VLOOKUP($G78,  dados!$G:$I,  3,  FALSE),  dados!$B:$C,  2,  FALSE),  "")
                            ))&amp;","&amp;NOT(AND(
                                $J78=IFERROR(VLOOKUP($K78,  dados!$K:$O,  5,  FALSE),  ""),
                                $L78="",
                                $M78=IFERROR(VLOOKUP($K78,  dados!$K:$R,  6,  FALSE),  ""),
                                $N78=IFERROR(VLOOKUP($K78,  dados!$K:$R,  7,  FALSE),  ""),
                                OR(
                                    $O78=IFERROR(VLOOKUP(VLOOKUP($G78, dados!$G:$J, 3, FALSE), dados!$B:$C, 2, FALSE), ""),
                                    $O78=IFERROR(VLOOKUP(VLOOKUP($K78, dados!$K:$M, 3, FALSE), dados!$B:$C, 2, FALSE), "")
                                ),
                                $P78=IFERROR(VLOOKUP($K78, dados!$K:$R, 8, FALSE), "")
                            ))</f>
        <v>FALSO,FALSO</v>
      </c>
      <c r="F78" s="28" t="str">
        <f>IFERROR(VLOOKUP($G78, dados!$G:$J, 4, FALSE), "")</f>
        <v/>
      </c>
      <c r="G78" s="24"/>
      <c r="H78" s="24"/>
      <c r="I78" s="24" t="str">
        <f>IFERROR(VLOOKUP(VLOOKUP($G78, dados!$G:$I, 3, FALSE), dados!$B:$C, 2, FALSE), "")</f>
        <v/>
      </c>
      <c r="J78" s="24" t="str">
        <f>IFERROR(IF(VLOOKUP($K78,dados!$K:$O,2,FALSE)=0,"",VLOOKUP($K78,dados!$K:$O,2,FALSE)),"")</f>
        <v/>
      </c>
      <c r="K78" s="24"/>
      <c r="L78" s="24"/>
      <c r="M78" s="24" t="str">
        <f>IFERROR(VLOOKUP($J78, dados!$L:$R, 7, FALSE), "")</f>
        <v/>
      </c>
      <c r="N78" s="24" t="str">
        <f>IFERROR(VLOOKUP($J78, dados!$L:$R, 6, FALSE), "")</f>
        <v/>
      </c>
      <c r="O78" s="24" t="str">
        <f>IF($D78="",IFERROR(VLOOKUP(VLOOKUP($G78,dados!$G:$I,3,FALSE),dados!$B:$C,2,FALSE),""),IFERROR(VLOOKUP(VLOOKUP($J78,dados!$L:$N,3,FALSE),dados!$B:$C,2,FALSE),""))</f>
        <v/>
      </c>
      <c r="P78" s="25" t="str">
        <f>IFERROR(IF(VLOOKUP($J78,dados!$L:$S,8,FALSE)=0,"",VLOOKUP($J78,dados!$L:$S,8,FALSE)),"")</f>
        <v/>
      </c>
    </row>
    <row r="79" spans="1:16" s="30" customFormat="1" ht="20.100000000000001" customHeight="1" x14ac:dyDescent="0.25">
      <c r="A79" s="53" t="str">
        <f>IFERROR(VLOOKUP($H79, dados!$A:$B, 2, FALSE), "")</f>
        <v/>
      </c>
      <c r="B79" s="53" t="str">
        <f>IFERROR(VLOOKUP($M79, dados!$A:$B, 2, FALSE), "")</f>
        <v/>
      </c>
      <c r="C79" s="53" t="str">
        <f>IFERROR(VLOOKUP($G79, dados!$G:$H, 2, FALSE), "")</f>
        <v/>
      </c>
      <c r="D79" s="53" t="str">
        <f>IFERROR(VLOOKUP($J79, dados!$L:$M, 2, FALSE), "")</f>
        <v/>
      </c>
      <c r="E79" s="54" t="str">
        <f>NOT(AND(
                                $F79=IFERROR(VLOOKUP($G79,  dados!$G:$J,  4,  FALSE),  ""),
                                $H79="",
                                $I79=IFERROR(VLOOKUP(VLOOKUP($G79,  dados!$G:$I,  3,  FALSE),  dados!$B:$C,  2,  FALSE),  "")
                            ))&amp;","&amp;NOT(AND(
                                $J79=IFERROR(VLOOKUP($K79,  dados!$K:$O,  5,  FALSE),  ""),
                                $L79="",
                                $M79=IFERROR(VLOOKUP($K79,  dados!$K:$R,  6,  FALSE),  ""),
                                $N79=IFERROR(VLOOKUP($K79,  dados!$K:$R,  7,  FALSE),  ""),
                                OR(
                                    $O79=IFERROR(VLOOKUP(VLOOKUP($G79, dados!$G:$J, 3, FALSE), dados!$B:$C, 2, FALSE), ""),
                                    $O79=IFERROR(VLOOKUP(VLOOKUP($K79, dados!$K:$M, 3, FALSE), dados!$B:$C, 2, FALSE), "")
                                ),
                                $P79=IFERROR(VLOOKUP($K79, dados!$K:$R, 8, FALSE), "")
                            ))</f>
        <v>FALSO,FALSO</v>
      </c>
      <c r="F79" s="28" t="str">
        <f>IFERROR(VLOOKUP($G79, dados!$G:$J, 4, FALSE), "")</f>
        <v/>
      </c>
      <c r="G79" s="24"/>
      <c r="H79" s="24"/>
      <c r="I79" s="24" t="str">
        <f>IFERROR(VLOOKUP(VLOOKUP($G79, dados!$G:$I, 3, FALSE), dados!$B:$C, 2, FALSE), "")</f>
        <v/>
      </c>
      <c r="J79" s="24" t="str">
        <f>IFERROR(IF(VLOOKUP($K79,dados!$K:$O,2,FALSE)=0,"",VLOOKUP($K79,dados!$K:$O,2,FALSE)),"")</f>
        <v/>
      </c>
      <c r="K79" s="24"/>
      <c r="L79" s="24"/>
      <c r="M79" s="24" t="str">
        <f>IFERROR(VLOOKUP($J79, dados!$L:$R, 7, FALSE), "")</f>
        <v/>
      </c>
      <c r="N79" s="24" t="str">
        <f>IFERROR(VLOOKUP($J79, dados!$L:$R, 6, FALSE), "")</f>
        <v/>
      </c>
      <c r="O79" s="24" t="str">
        <f>IF($D79="",IFERROR(VLOOKUP(VLOOKUP($G79,dados!$G:$I,3,FALSE),dados!$B:$C,2,FALSE),""),IFERROR(VLOOKUP(VLOOKUP($J79,dados!$L:$N,3,FALSE),dados!$B:$C,2,FALSE),""))</f>
        <v/>
      </c>
      <c r="P79" s="25" t="str">
        <f>IFERROR(IF(VLOOKUP($J79,dados!$L:$S,8,FALSE)=0,"",VLOOKUP($J79,dados!$L:$S,8,FALSE)),"")</f>
        <v/>
      </c>
    </row>
    <row r="80" spans="1:16" s="30" customFormat="1" ht="20.100000000000001" customHeight="1" x14ac:dyDescent="0.25">
      <c r="A80" s="53" t="str">
        <f>IFERROR(VLOOKUP($H80, dados!$A:$B, 2, FALSE), "")</f>
        <v/>
      </c>
      <c r="B80" s="53" t="str">
        <f>IFERROR(VLOOKUP($M80, dados!$A:$B, 2, FALSE), "")</f>
        <v/>
      </c>
      <c r="C80" s="53" t="str">
        <f>IFERROR(VLOOKUP($G80, dados!$G:$H, 2, FALSE), "")</f>
        <v/>
      </c>
      <c r="D80" s="53" t="str">
        <f>IFERROR(VLOOKUP($J80, dados!$L:$M, 2, FALSE), "")</f>
        <v/>
      </c>
      <c r="E80" s="54" t="str">
        <f>NOT(AND(
                                $F80=IFERROR(VLOOKUP($G80,  dados!$G:$J,  4,  FALSE),  ""),
                                $H80="",
                                $I80=IFERROR(VLOOKUP(VLOOKUP($G80,  dados!$G:$I,  3,  FALSE),  dados!$B:$C,  2,  FALSE),  "")
                            ))&amp;","&amp;NOT(AND(
                                $J80=IFERROR(VLOOKUP($K80,  dados!$K:$O,  5,  FALSE),  ""),
                                $L80="",
                                $M80=IFERROR(VLOOKUP($K80,  dados!$K:$R,  6,  FALSE),  ""),
                                $N80=IFERROR(VLOOKUP($K80,  dados!$K:$R,  7,  FALSE),  ""),
                                OR(
                                    $O80=IFERROR(VLOOKUP(VLOOKUP($G80, dados!$G:$J, 3, FALSE), dados!$B:$C, 2, FALSE), ""),
                                    $O80=IFERROR(VLOOKUP(VLOOKUP($K80, dados!$K:$M, 3, FALSE), dados!$B:$C, 2, FALSE), "")
                                ),
                                $P80=IFERROR(VLOOKUP($K80, dados!$K:$R, 8, FALSE), "")
                            ))</f>
        <v>FALSO,FALSO</v>
      </c>
      <c r="F80" s="28" t="str">
        <f>IFERROR(VLOOKUP($G80, dados!$G:$J, 4, FALSE), "")</f>
        <v/>
      </c>
      <c r="G80" s="24"/>
      <c r="H80" s="24"/>
      <c r="I80" s="24" t="str">
        <f>IFERROR(VLOOKUP(VLOOKUP($G80, dados!$G:$I, 3, FALSE), dados!$B:$C, 2, FALSE), "")</f>
        <v/>
      </c>
      <c r="J80" s="24" t="str">
        <f>IFERROR(IF(VLOOKUP($K80,dados!$K:$O,2,FALSE)=0,"",VLOOKUP($K80,dados!$K:$O,2,FALSE)),"")</f>
        <v/>
      </c>
      <c r="K80" s="24"/>
      <c r="L80" s="24"/>
      <c r="M80" s="24" t="str">
        <f>IFERROR(VLOOKUP($J80, dados!$L:$R, 7, FALSE), "")</f>
        <v/>
      </c>
      <c r="N80" s="24" t="str">
        <f>IFERROR(VLOOKUP($J80, dados!$L:$R, 6, FALSE), "")</f>
        <v/>
      </c>
      <c r="O80" s="24" t="str">
        <f>IF($D80="",IFERROR(VLOOKUP(VLOOKUP($G80,dados!$G:$I,3,FALSE),dados!$B:$C,2,FALSE),""),IFERROR(VLOOKUP(VLOOKUP($J80,dados!$L:$N,3,FALSE),dados!$B:$C,2,FALSE),""))</f>
        <v/>
      </c>
      <c r="P80" s="25" t="str">
        <f>IFERROR(IF(VLOOKUP($J80,dados!$L:$S,8,FALSE)=0,"",VLOOKUP($J80,dados!$L:$S,8,FALSE)),"")</f>
        <v/>
      </c>
    </row>
    <row r="81" spans="1:16" s="30" customFormat="1" ht="20.100000000000001" customHeight="1" x14ac:dyDescent="0.25">
      <c r="A81" s="53" t="str">
        <f>IFERROR(VLOOKUP($H81, dados!$A:$B, 2, FALSE), "")</f>
        <v/>
      </c>
      <c r="B81" s="53" t="str">
        <f>IFERROR(VLOOKUP($M81, dados!$A:$B, 2, FALSE), "")</f>
        <v/>
      </c>
      <c r="C81" s="53" t="str">
        <f>IFERROR(VLOOKUP($G81, dados!$G:$H, 2, FALSE), "")</f>
        <v/>
      </c>
      <c r="D81" s="53" t="str">
        <f>IFERROR(VLOOKUP($J81, dados!$L:$M, 2, FALSE), "")</f>
        <v/>
      </c>
      <c r="E81" s="54" t="str">
        <f>NOT(AND(
                                $F81=IFERROR(VLOOKUP($G81,  dados!$G:$J,  4,  FALSE),  ""),
                                $H81="",
                                $I81=IFERROR(VLOOKUP(VLOOKUP($G81,  dados!$G:$I,  3,  FALSE),  dados!$B:$C,  2,  FALSE),  "")
                            ))&amp;","&amp;NOT(AND(
                                $J81=IFERROR(VLOOKUP($K81,  dados!$K:$O,  5,  FALSE),  ""),
                                $L81="",
                                $M81=IFERROR(VLOOKUP($K81,  dados!$K:$R,  6,  FALSE),  ""),
                                $N81=IFERROR(VLOOKUP($K81,  dados!$K:$R,  7,  FALSE),  ""),
                                OR(
                                    $O81=IFERROR(VLOOKUP(VLOOKUP($G81, dados!$G:$J, 3, FALSE), dados!$B:$C, 2, FALSE), ""),
                                    $O81=IFERROR(VLOOKUP(VLOOKUP($K81, dados!$K:$M, 3, FALSE), dados!$B:$C, 2, FALSE), "")
                                ),
                                $P81=IFERROR(VLOOKUP($K81, dados!$K:$R, 8, FALSE), "")
                            ))</f>
        <v>FALSO,FALSO</v>
      </c>
      <c r="F81" s="28" t="str">
        <f>IFERROR(VLOOKUP($G81, dados!$G:$J, 4, FALSE), "")</f>
        <v/>
      </c>
      <c r="G81" s="24"/>
      <c r="H81" s="24"/>
      <c r="I81" s="24" t="str">
        <f>IFERROR(VLOOKUP(VLOOKUP($G81, dados!$G:$I, 3, FALSE), dados!$B:$C, 2, FALSE), "")</f>
        <v/>
      </c>
      <c r="J81" s="24" t="str">
        <f>IFERROR(IF(VLOOKUP($K81,dados!$K:$O,2,FALSE)=0,"",VLOOKUP($K81,dados!$K:$O,2,FALSE)),"")</f>
        <v/>
      </c>
      <c r="K81" s="24"/>
      <c r="L81" s="24"/>
      <c r="M81" s="24" t="str">
        <f>IFERROR(VLOOKUP($J81, dados!$L:$R, 7, FALSE), "")</f>
        <v/>
      </c>
      <c r="N81" s="24" t="str">
        <f>IFERROR(VLOOKUP($J81, dados!$L:$R, 6, FALSE), "")</f>
        <v/>
      </c>
      <c r="O81" s="24" t="str">
        <f>IF($D81="",IFERROR(VLOOKUP(VLOOKUP($G81,dados!$G:$I,3,FALSE),dados!$B:$C,2,FALSE),""),IFERROR(VLOOKUP(VLOOKUP($J81,dados!$L:$N,3,FALSE),dados!$B:$C,2,FALSE),""))</f>
        <v/>
      </c>
      <c r="P81" s="25" t="str">
        <f>IFERROR(IF(VLOOKUP($J81,dados!$L:$S,8,FALSE)=0,"",VLOOKUP($J81,dados!$L:$S,8,FALSE)),"")</f>
        <v/>
      </c>
    </row>
    <row r="82" spans="1:16" s="30" customFormat="1" ht="20.100000000000001" customHeight="1" x14ac:dyDescent="0.25">
      <c r="A82" s="53" t="str">
        <f>IFERROR(VLOOKUP($H82, dados!$A:$B, 2, FALSE), "")</f>
        <v/>
      </c>
      <c r="B82" s="53" t="str">
        <f>IFERROR(VLOOKUP($M82, dados!$A:$B, 2, FALSE), "")</f>
        <v/>
      </c>
      <c r="C82" s="53" t="str">
        <f>IFERROR(VLOOKUP($G82, dados!$G:$H, 2, FALSE), "")</f>
        <v/>
      </c>
      <c r="D82" s="53" t="str">
        <f>IFERROR(VLOOKUP($J82, dados!$L:$M, 2, FALSE), "")</f>
        <v/>
      </c>
      <c r="E82" s="54" t="str">
        <f>NOT(AND(
                                $F82=IFERROR(VLOOKUP($G82,  dados!$G:$J,  4,  FALSE),  ""),
                                $H82="",
                                $I82=IFERROR(VLOOKUP(VLOOKUP($G82,  dados!$G:$I,  3,  FALSE),  dados!$B:$C,  2,  FALSE),  "")
                            ))&amp;","&amp;NOT(AND(
                                $J82=IFERROR(VLOOKUP($K82,  dados!$K:$O,  5,  FALSE),  ""),
                                $L82="",
                                $M82=IFERROR(VLOOKUP($K82,  dados!$K:$R,  6,  FALSE),  ""),
                                $N82=IFERROR(VLOOKUP($K82,  dados!$K:$R,  7,  FALSE),  ""),
                                OR(
                                    $O82=IFERROR(VLOOKUP(VLOOKUP($G82, dados!$G:$J, 3, FALSE), dados!$B:$C, 2, FALSE), ""),
                                    $O82=IFERROR(VLOOKUP(VLOOKUP($K82, dados!$K:$M, 3, FALSE), dados!$B:$C, 2, FALSE), "")
                                ),
                                $P82=IFERROR(VLOOKUP($K82, dados!$K:$R, 8, FALSE), "")
                            ))</f>
        <v>FALSO,FALSO</v>
      </c>
      <c r="F82" s="28" t="str">
        <f>IFERROR(VLOOKUP($G82, dados!$G:$J, 4, FALSE), "")</f>
        <v/>
      </c>
      <c r="G82" s="24"/>
      <c r="H82" s="24"/>
      <c r="I82" s="24" t="str">
        <f>IFERROR(VLOOKUP(VLOOKUP($G82, dados!$G:$I, 3, FALSE), dados!$B:$C, 2, FALSE), "")</f>
        <v/>
      </c>
      <c r="J82" s="24" t="str">
        <f>IFERROR(IF(VLOOKUP($K82,dados!$K:$O,2,FALSE)=0,"",VLOOKUP($K82,dados!$K:$O,2,FALSE)),"")</f>
        <v/>
      </c>
      <c r="K82" s="24"/>
      <c r="L82" s="24"/>
      <c r="M82" s="24" t="str">
        <f>IFERROR(VLOOKUP($J82, dados!$L:$R, 7, FALSE), "")</f>
        <v/>
      </c>
      <c r="N82" s="24" t="str">
        <f>IFERROR(VLOOKUP($J82, dados!$L:$R, 6, FALSE), "")</f>
        <v/>
      </c>
      <c r="O82" s="24" t="str">
        <f>IF($D82="",IFERROR(VLOOKUP(VLOOKUP($G82,dados!$G:$I,3,FALSE),dados!$B:$C,2,FALSE),""),IFERROR(VLOOKUP(VLOOKUP($J82,dados!$L:$N,3,FALSE),dados!$B:$C,2,FALSE),""))</f>
        <v/>
      </c>
      <c r="P82" s="25" t="str">
        <f>IFERROR(IF(VLOOKUP($J82,dados!$L:$S,8,FALSE)=0,"",VLOOKUP($J82,dados!$L:$S,8,FALSE)),"")</f>
        <v/>
      </c>
    </row>
    <row r="83" spans="1:16" s="30" customFormat="1" ht="20.100000000000001" customHeight="1" x14ac:dyDescent="0.25">
      <c r="A83" s="53" t="str">
        <f>IFERROR(VLOOKUP($H83, dados!$A:$B, 2, FALSE), "")</f>
        <v/>
      </c>
      <c r="B83" s="53" t="str">
        <f>IFERROR(VLOOKUP($M83, dados!$A:$B, 2, FALSE), "")</f>
        <v/>
      </c>
      <c r="C83" s="53" t="str">
        <f>IFERROR(VLOOKUP($G83, dados!$G:$H, 2, FALSE), "")</f>
        <v/>
      </c>
      <c r="D83" s="53" t="str">
        <f>IFERROR(VLOOKUP($J83, dados!$L:$M, 2, FALSE), "")</f>
        <v/>
      </c>
      <c r="E83" s="54" t="str">
        <f>NOT(AND(
                                $F83=IFERROR(VLOOKUP($G83,  dados!$G:$J,  4,  FALSE),  ""),
                                $H83="",
                                $I83=IFERROR(VLOOKUP(VLOOKUP($G83,  dados!$G:$I,  3,  FALSE),  dados!$B:$C,  2,  FALSE),  "")
                            ))&amp;","&amp;NOT(AND(
                                $J83=IFERROR(VLOOKUP($K83,  dados!$K:$O,  5,  FALSE),  ""),
                                $L83="",
                                $M83=IFERROR(VLOOKUP($K83,  dados!$K:$R,  6,  FALSE),  ""),
                                $N83=IFERROR(VLOOKUP($K83,  dados!$K:$R,  7,  FALSE),  ""),
                                OR(
                                    $O83=IFERROR(VLOOKUP(VLOOKUP($G83, dados!$G:$J, 3, FALSE), dados!$B:$C, 2, FALSE), ""),
                                    $O83=IFERROR(VLOOKUP(VLOOKUP($K83, dados!$K:$M, 3, FALSE), dados!$B:$C, 2, FALSE), "")
                                ),
                                $P83=IFERROR(VLOOKUP($K83, dados!$K:$R, 8, FALSE), "")
                            ))</f>
        <v>FALSO,FALSO</v>
      </c>
      <c r="F83" s="28" t="str">
        <f>IFERROR(VLOOKUP($G83, dados!$G:$J, 4, FALSE), "")</f>
        <v/>
      </c>
      <c r="G83" s="24"/>
      <c r="H83" s="24"/>
      <c r="I83" s="24" t="str">
        <f>IFERROR(VLOOKUP(VLOOKUP($G83, dados!$G:$I, 3, FALSE), dados!$B:$C, 2, FALSE), "")</f>
        <v/>
      </c>
      <c r="J83" s="24" t="str">
        <f>IFERROR(IF(VLOOKUP($K83,dados!$K:$O,2,FALSE)=0,"",VLOOKUP($K83,dados!$K:$O,2,FALSE)),"")</f>
        <v/>
      </c>
      <c r="K83" s="24"/>
      <c r="L83" s="24"/>
      <c r="M83" s="24" t="str">
        <f>IFERROR(VLOOKUP($J83, dados!$L:$R, 7, FALSE), "")</f>
        <v/>
      </c>
      <c r="N83" s="24" t="str">
        <f>IFERROR(VLOOKUP($J83, dados!$L:$R, 6, FALSE), "")</f>
        <v/>
      </c>
      <c r="O83" s="24" t="str">
        <f>IF($D83="",IFERROR(VLOOKUP(VLOOKUP($G83,dados!$G:$I,3,FALSE),dados!$B:$C,2,FALSE),""),IFERROR(VLOOKUP(VLOOKUP($J83,dados!$L:$N,3,FALSE),dados!$B:$C,2,FALSE),""))</f>
        <v/>
      </c>
      <c r="P83" s="25" t="str">
        <f>IFERROR(IF(VLOOKUP($J83,dados!$L:$S,8,FALSE)=0,"",VLOOKUP($J83,dados!$L:$S,8,FALSE)),"")</f>
        <v/>
      </c>
    </row>
    <row r="84" spans="1:16" s="30" customFormat="1" ht="20.100000000000001" customHeight="1" x14ac:dyDescent="0.25">
      <c r="A84" s="53" t="str">
        <f>IFERROR(VLOOKUP($H84, dados!$A:$B, 2, FALSE), "")</f>
        <v/>
      </c>
      <c r="B84" s="53" t="str">
        <f>IFERROR(VLOOKUP($M84, dados!$A:$B, 2, FALSE), "")</f>
        <v/>
      </c>
      <c r="C84" s="53" t="str">
        <f>IFERROR(VLOOKUP($G84, dados!$G:$H, 2, FALSE), "")</f>
        <v/>
      </c>
      <c r="D84" s="53" t="str">
        <f>IFERROR(VLOOKUP($J84, dados!$L:$M, 2, FALSE), "")</f>
        <v/>
      </c>
      <c r="E84" s="54" t="str">
        <f>NOT(AND(
                                $F84=IFERROR(VLOOKUP($G84,  dados!$G:$J,  4,  FALSE),  ""),
                                $H84="",
                                $I84=IFERROR(VLOOKUP(VLOOKUP($G84,  dados!$G:$I,  3,  FALSE),  dados!$B:$C,  2,  FALSE),  "")
                            ))&amp;","&amp;NOT(AND(
                                $J84=IFERROR(VLOOKUP($K84,  dados!$K:$O,  5,  FALSE),  ""),
                                $L84="",
                                $M84=IFERROR(VLOOKUP($K84,  dados!$K:$R,  6,  FALSE),  ""),
                                $N84=IFERROR(VLOOKUP($K84,  dados!$K:$R,  7,  FALSE),  ""),
                                OR(
                                    $O84=IFERROR(VLOOKUP(VLOOKUP($G84, dados!$G:$J, 3, FALSE), dados!$B:$C, 2, FALSE), ""),
                                    $O84=IFERROR(VLOOKUP(VLOOKUP($K84, dados!$K:$M, 3, FALSE), dados!$B:$C, 2, FALSE), "")
                                ),
                                $P84=IFERROR(VLOOKUP($K84, dados!$K:$R, 8, FALSE), "")
                            ))</f>
        <v>FALSO,FALSO</v>
      </c>
      <c r="F84" s="28" t="str">
        <f>IFERROR(VLOOKUP($G84, dados!$G:$J, 4, FALSE), "")</f>
        <v/>
      </c>
      <c r="G84" s="24"/>
      <c r="H84" s="24"/>
      <c r="I84" s="24" t="str">
        <f>IFERROR(VLOOKUP(VLOOKUP($G84, dados!$G:$I, 3, FALSE), dados!$B:$C, 2, FALSE), "")</f>
        <v/>
      </c>
      <c r="J84" s="24" t="str">
        <f>IFERROR(IF(VLOOKUP($K84,dados!$K:$O,2,FALSE)=0,"",VLOOKUP($K84,dados!$K:$O,2,FALSE)),"")</f>
        <v/>
      </c>
      <c r="K84" s="24"/>
      <c r="L84" s="24"/>
      <c r="M84" s="24" t="str">
        <f>IFERROR(VLOOKUP($J84, dados!$L:$R, 7, FALSE), "")</f>
        <v/>
      </c>
      <c r="N84" s="24" t="str">
        <f>IFERROR(VLOOKUP($J84, dados!$L:$R, 6, FALSE), "")</f>
        <v/>
      </c>
      <c r="O84" s="24" t="str">
        <f>IF($D84="",IFERROR(VLOOKUP(VLOOKUP($G84,dados!$G:$I,3,FALSE),dados!$B:$C,2,FALSE),""),IFERROR(VLOOKUP(VLOOKUP($J84,dados!$L:$N,3,FALSE),dados!$B:$C,2,FALSE),""))</f>
        <v/>
      </c>
      <c r="P84" s="25" t="str">
        <f>IFERROR(IF(VLOOKUP($J84,dados!$L:$S,8,FALSE)=0,"",VLOOKUP($J84,dados!$L:$S,8,FALSE)),"")</f>
        <v/>
      </c>
    </row>
    <row r="85" spans="1:16" s="30" customFormat="1" ht="20.100000000000001" customHeight="1" x14ac:dyDescent="0.25">
      <c r="A85" s="53" t="str">
        <f>IFERROR(VLOOKUP($H85, dados!$A:$B, 2, FALSE), "")</f>
        <v/>
      </c>
      <c r="B85" s="53" t="str">
        <f>IFERROR(VLOOKUP($M85, dados!$A:$B, 2, FALSE), "")</f>
        <v/>
      </c>
      <c r="C85" s="53" t="str">
        <f>IFERROR(VLOOKUP($G85, dados!$G:$H, 2, FALSE), "")</f>
        <v/>
      </c>
      <c r="D85" s="53" t="str">
        <f>IFERROR(VLOOKUP($J85, dados!$L:$M, 2, FALSE), "")</f>
        <v/>
      </c>
      <c r="E85" s="54" t="str">
        <f>NOT(AND(
                                $F85=IFERROR(VLOOKUP($G85,  dados!$G:$J,  4,  FALSE),  ""),
                                $H85="",
                                $I85=IFERROR(VLOOKUP(VLOOKUP($G85,  dados!$G:$I,  3,  FALSE),  dados!$B:$C,  2,  FALSE),  "")
                            ))&amp;","&amp;NOT(AND(
                                $J85=IFERROR(VLOOKUP($K85,  dados!$K:$O,  5,  FALSE),  ""),
                                $L85="",
                                $M85=IFERROR(VLOOKUP($K85,  dados!$K:$R,  6,  FALSE),  ""),
                                $N85=IFERROR(VLOOKUP($K85,  dados!$K:$R,  7,  FALSE),  ""),
                                OR(
                                    $O85=IFERROR(VLOOKUP(VLOOKUP($G85, dados!$G:$J, 3, FALSE), dados!$B:$C, 2, FALSE), ""),
                                    $O85=IFERROR(VLOOKUP(VLOOKUP($K85, dados!$K:$M, 3, FALSE), dados!$B:$C, 2, FALSE), "")
                                ),
                                $P85=IFERROR(VLOOKUP($K85, dados!$K:$R, 8, FALSE), "")
                            ))</f>
        <v>FALSO,FALSO</v>
      </c>
      <c r="F85" s="28" t="str">
        <f>IFERROR(VLOOKUP($G85, dados!$G:$J, 4, FALSE), "")</f>
        <v/>
      </c>
      <c r="G85" s="24"/>
      <c r="H85" s="24"/>
      <c r="I85" s="24" t="str">
        <f>IFERROR(VLOOKUP(VLOOKUP($G85, dados!$G:$I, 3, FALSE), dados!$B:$C, 2, FALSE), "")</f>
        <v/>
      </c>
      <c r="J85" s="24" t="str">
        <f>IFERROR(IF(VLOOKUP($K85,dados!$K:$O,2,FALSE)=0,"",VLOOKUP($K85,dados!$K:$O,2,FALSE)),"")</f>
        <v/>
      </c>
      <c r="K85" s="24"/>
      <c r="L85" s="24"/>
      <c r="M85" s="24" t="str">
        <f>IFERROR(VLOOKUP($J85, dados!$L:$R, 7, FALSE), "")</f>
        <v/>
      </c>
      <c r="N85" s="24" t="str">
        <f>IFERROR(VLOOKUP($J85, dados!$L:$R, 6, FALSE), "")</f>
        <v/>
      </c>
      <c r="O85" s="24" t="str">
        <f>IF($D85="",IFERROR(VLOOKUP(VLOOKUP($G85,dados!$G:$I,3,FALSE),dados!$B:$C,2,FALSE),""),IFERROR(VLOOKUP(VLOOKUP($J85,dados!$L:$N,3,FALSE),dados!$B:$C,2,FALSE),""))</f>
        <v/>
      </c>
      <c r="P85" s="25" t="str">
        <f>IFERROR(IF(VLOOKUP($J85,dados!$L:$S,8,FALSE)=0,"",VLOOKUP($J85,dados!$L:$S,8,FALSE)),"")</f>
        <v/>
      </c>
    </row>
    <row r="86" spans="1:16" s="30" customFormat="1" ht="20.100000000000001" customHeight="1" x14ac:dyDescent="0.25">
      <c r="A86" s="53" t="str">
        <f>IFERROR(VLOOKUP($H86, dados!$A:$B, 2, FALSE), "")</f>
        <v/>
      </c>
      <c r="B86" s="53" t="str">
        <f>IFERROR(VLOOKUP($M86, dados!$A:$B, 2, FALSE), "")</f>
        <v/>
      </c>
      <c r="C86" s="53" t="str">
        <f>IFERROR(VLOOKUP($G86, dados!$G:$H, 2, FALSE), "")</f>
        <v/>
      </c>
      <c r="D86" s="53" t="str">
        <f>IFERROR(VLOOKUP($J86, dados!$L:$M, 2, FALSE), "")</f>
        <v/>
      </c>
      <c r="E86" s="54" t="str">
        <f>NOT(AND(
                                $F86=IFERROR(VLOOKUP($G86,  dados!$G:$J,  4,  FALSE),  ""),
                                $H86="",
                                $I86=IFERROR(VLOOKUP(VLOOKUP($G86,  dados!$G:$I,  3,  FALSE),  dados!$B:$C,  2,  FALSE),  "")
                            ))&amp;","&amp;NOT(AND(
                                $J86=IFERROR(VLOOKUP($K86,  dados!$K:$O,  5,  FALSE),  ""),
                                $L86="",
                                $M86=IFERROR(VLOOKUP($K86,  dados!$K:$R,  6,  FALSE),  ""),
                                $N86=IFERROR(VLOOKUP($K86,  dados!$K:$R,  7,  FALSE),  ""),
                                OR(
                                    $O86=IFERROR(VLOOKUP(VLOOKUP($G86, dados!$G:$J, 3, FALSE), dados!$B:$C, 2, FALSE), ""),
                                    $O86=IFERROR(VLOOKUP(VLOOKUP($K86, dados!$K:$M, 3, FALSE), dados!$B:$C, 2, FALSE), "")
                                ),
                                $P86=IFERROR(VLOOKUP($K86, dados!$K:$R, 8, FALSE), "")
                            ))</f>
        <v>FALSO,FALSO</v>
      </c>
      <c r="F86" s="28" t="str">
        <f>IFERROR(VLOOKUP($G86, dados!$G:$J, 4, FALSE), "")</f>
        <v/>
      </c>
      <c r="G86" s="24"/>
      <c r="H86" s="24"/>
      <c r="I86" s="24" t="str">
        <f>IFERROR(VLOOKUP(VLOOKUP($G86, dados!$G:$I, 3, FALSE), dados!$B:$C, 2, FALSE), "")</f>
        <v/>
      </c>
      <c r="J86" s="24" t="str">
        <f>IFERROR(IF(VLOOKUP($K86,dados!$K:$O,2,FALSE)=0,"",VLOOKUP($K86,dados!$K:$O,2,FALSE)),"")</f>
        <v/>
      </c>
      <c r="K86" s="24"/>
      <c r="L86" s="24"/>
      <c r="M86" s="24" t="str">
        <f>IFERROR(VLOOKUP($J86, dados!$L:$R, 7, FALSE), "")</f>
        <v/>
      </c>
      <c r="N86" s="24" t="str">
        <f>IFERROR(VLOOKUP($J86, dados!$L:$R, 6, FALSE), "")</f>
        <v/>
      </c>
      <c r="O86" s="24" t="str">
        <f>IF($D86="",IFERROR(VLOOKUP(VLOOKUP($G86,dados!$G:$I,3,FALSE),dados!$B:$C,2,FALSE),""),IFERROR(VLOOKUP(VLOOKUP($J86,dados!$L:$N,3,FALSE),dados!$B:$C,2,FALSE),""))</f>
        <v/>
      </c>
      <c r="P86" s="25" t="str">
        <f>IFERROR(IF(VLOOKUP($J86,dados!$L:$S,8,FALSE)=0,"",VLOOKUP($J86,dados!$L:$S,8,FALSE)),"")</f>
        <v/>
      </c>
    </row>
    <row r="87" spans="1:16" s="30" customFormat="1" ht="20.100000000000001" customHeight="1" x14ac:dyDescent="0.25">
      <c r="A87" s="53" t="str">
        <f>IFERROR(VLOOKUP($H87, dados!$A:$B, 2, FALSE), "")</f>
        <v/>
      </c>
      <c r="B87" s="53" t="str">
        <f>IFERROR(VLOOKUP($M87, dados!$A:$B, 2, FALSE), "")</f>
        <v/>
      </c>
      <c r="C87" s="53" t="str">
        <f>IFERROR(VLOOKUP($G87, dados!$G:$H, 2, FALSE), "")</f>
        <v/>
      </c>
      <c r="D87" s="53" t="str">
        <f>IFERROR(VLOOKUP($J87, dados!$L:$M, 2, FALSE), "")</f>
        <v/>
      </c>
      <c r="E87" s="54" t="str">
        <f>NOT(AND(
                                $F87=IFERROR(VLOOKUP($G87,  dados!$G:$J,  4,  FALSE),  ""),
                                $H87="",
                                $I87=IFERROR(VLOOKUP(VLOOKUP($G87,  dados!$G:$I,  3,  FALSE),  dados!$B:$C,  2,  FALSE),  "")
                            ))&amp;","&amp;NOT(AND(
                                $J87=IFERROR(VLOOKUP($K87,  dados!$K:$O,  5,  FALSE),  ""),
                                $L87="",
                                $M87=IFERROR(VLOOKUP($K87,  dados!$K:$R,  6,  FALSE),  ""),
                                $N87=IFERROR(VLOOKUP($K87,  dados!$K:$R,  7,  FALSE),  ""),
                                OR(
                                    $O87=IFERROR(VLOOKUP(VLOOKUP($G87, dados!$G:$J, 3, FALSE), dados!$B:$C, 2, FALSE), ""),
                                    $O87=IFERROR(VLOOKUP(VLOOKUP($K87, dados!$K:$M, 3, FALSE), dados!$B:$C, 2, FALSE), "")
                                ),
                                $P87=IFERROR(VLOOKUP($K87, dados!$K:$R, 8, FALSE), "")
                            ))</f>
        <v>FALSO,FALSO</v>
      </c>
      <c r="F87" s="28" t="str">
        <f>IFERROR(VLOOKUP($G87, dados!$G:$J, 4, FALSE), "")</f>
        <v/>
      </c>
      <c r="G87" s="24"/>
      <c r="H87" s="24"/>
      <c r="I87" s="24" t="str">
        <f>IFERROR(VLOOKUP(VLOOKUP($G87, dados!$G:$I, 3, FALSE), dados!$B:$C, 2, FALSE), "")</f>
        <v/>
      </c>
      <c r="J87" s="24" t="str">
        <f>IFERROR(IF(VLOOKUP($K87,dados!$K:$O,2,FALSE)=0,"",VLOOKUP($K87,dados!$K:$O,2,FALSE)),"")</f>
        <v/>
      </c>
      <c r="K87" s="24"/>
      <c r="L87" s="24"/>
      <c r="M87" s="24" t="str">
        <f>IFERROR(VLOOKUP($J87, dados!$L:$R, 7, FALSE), "")</f>
        <v/>
      </c>
      <c r="N87" s="24" t="str">
        <f>IFERROR(VLOOKUP($J87, dados!$L:$R, 6, FALSE), "")</f>
        <v/>
      </c>
      <c r="O87" s="24" t="str">
        <f>IF($D87="",IFERROR(VLOOKUP(VLOOKUP($G87,dados!$G:$I,3,FALSE),dados!$B:$C,2,FALSE),""),IFERROR(VLOOKUP(VLOOKUP($J87,dados!$L:$N,3,FALSE),dados!$B:$C,2,FALSE),""))</f>
        <v/>
      </c>
      <c r="P87" s="25" t="str">
        <f>IFERROR(IF(VLOOKUP($J87,dados!$L:$S,8,FALSE)=0,"",VLOOKUP($J87,dados!$L:$S,8,FALSE)),"")</f>
        <v/>
      </c>
    </row>
    <row r="88" spans="1:16" s="30" customFormat="1" ht="20.100000000000001" customHeight="1" x14ac:dyDescent="0.25">
      <c r="A88" s="53" t="str">
        <f>IFERROR(VLOOKUP($H88, dados!$A:$B, 2, FALSE), "")</f>
        <v/>
      </c>
      <c r="B88" s="53" t="str">
        <f>IFERROR(VLOOKUP($M88, dados!$A:$B, 2, FALSE), "")</f>
        <v/>
      </c>
      <c r="C88" s="53" t="str">
        <f>IFERROR(VLOOKUP($G88, dados!$G:$H, 2, FALSE), "")</f>
        <v/>
      </c>
      <c r="D88" s="53" t="str">
        <f>IFERROR(VLOOKUP($J88, dados!$L:$M, 2, FALSE), "")</f>
        <v/>
      </c>
      <c r="E88" s="54" t="str">
        <f>NOT(AND(
                                $F88=IFERROR(VLOOKUP($G88,  dados!$G:$J,  4,  FALSE),  ""),
                                $H88="",
                                $I88=IFERROR(VLOOKUP(VLOOKUP($G88,  dados!$G:$I,  3,  FALSE),  dados!$B:$C,  2,  FALSE),  "")
                            ))&amp;","&amp;NOT(AND(
                                $J88=IFERROR(VLOOKUP($K88,  dados!$K:$O,  5,  FALSE),  ""),
                                $L88="",
                                $M88=IFERROR(VLOOKUP($K88,  dados!$K:$R,  6,  FALSE),  ""),
                                $N88=IFERROR(VLOOKUP($K88,  dados!$K:$R,  7,  FALSE),  ""),
                                OR(
                                    $O88=IFERROR(VLOOKUP(VLOOKUP($G88, dados!$G:$J, 3, FALSE), dados!$B:$C, 2, FALSE), ""),
                                    $O88=IFERROR(VLOOKUP(VLOOKUP($K88, dados!$K:$M, 3, FALSE), dados!$B:$C, 2, FALSE), "")
                                ),
                                $P88=IFERROR(VLOOKUP($K88, dados!$K:$R, 8, FALSE), "")
                            ))</f>
        <v>FALSO,FALSO</v>
      </c>
      <c r="F88" s="28" t="str">
        <f>IFERROR(VLOOKUP($G88, dados!$G:$J, 4, FALSE), "")</f>
        <v/>
      </c>
      <c r="G88" s="24"/>
      <c r="H88" s="24"/>
      <c r="I88" s="24" t="str">
        <f>IFERROR(VLOOKUP(VLOOKUP($G88, dados!$G:$I, 3, FALSE), dados!$B:$C, 2, FALSE), "")</f>
        <v/>
      </c>
      <c r="J88" s="24" t="str">
        <f>IFERROR(IF(VLOOKUP($K88,dados!$K:$O,2,FALSE)=0,"",VLOOKUP($K88,dados!$K:$O,2,FALSE)),"")</f>
        <v/>
      </c>
      <c r="K88" s="24"/>
      <c r="L88" s="24"/>
      <c r="M88" s="24" t="str">
        <f>IFERROR(VLOOKUP($J88, dados!$L:$R, 7, FALSE), "")</f>
        <v/>
      </c>
      <c r="N88" s="24" t="str">
        <f>IFERROR(VLOOKUP($J88, dados!$L:$R, 6, FALSE), "")</f>
        <v/>
      </c>
      <c r="O88" s="24" t="str">
        <f>IF($D88="",IFERROR(VLOOKUP(VLOOKUP($G88,dados!$G:$I,3,FALSE),dados!$B:$C,2,FALSE),""),IFERROR(VLOOKUP(VLOOKUP($J88,dados!$L:$N,3,FALSE),dados!$B:$C,2,FALSE),""))</f>
        <v/>
      </c>
      <c r="P88" s="25" t="str">
        <f>IFERROR(IF(VLOOKUP($J88,dados!$L:$S,8,FALSE)=0,"",VLOOKUP($J88,dados!$L:$S,8,FALSE)),"")</f>
        <v/>
      </c>
    </row>
    <row r="89" spans="1:16" s="30" customFormat="1" ht="20.100000000000001" customHeight="1" x14ac:dyDescent="0.25">
      <c r="A89" s="53" t="str">
        <f>IFERROR(VLOOKUP($H89, dados!$A:$B, 2, FALSE), "")</f>
        <v/>
      </c>
      <c r="B89" s="53" t="str">
        <f>IFERROR(VLOOKUP($M89, dados!$A:$B, 2, FALSE), "")</f>
        <v/>
      </c>
      <c r="C89" s="53" t="str">
        <f>IFERROR(VLOOKUP($G89, dados!$G:$H, 2, FALSE), "")</f>
        <v/>
      </c>
      <c r="D89" s="53" t="str">
        <f>IFERROR(VLOOKUP($J89, dados!$L:$M, 2, FALSE), "")</f>
        <v/>
      </c>
      <c r="E89" s="54" t="str">
        <f>NOT(AND(
                                $F89=IFERROR(VLOOKUP($G89,  dados!$G:$J,  4,  FALSE),  ""),
                                $H89="",
                                $I89=IFERROR(VLOOKUP(VLOOKUP($G89,  dados!$G:$I,  3,  FALSE),  dados!$B:$C,  2,  FALSE),  "")
                            ))&amp;","&amp;NOT(AND(
                                $J89=IFERROR(VLOOKUP($K89,  dados!$K:$O,  5,  FALSE),  ""),
                                $L89="",
                                $M89=IFERROR(VLOOKUP($K89,  dados!$K:$R,  6,  FALSE),  ""),
                                $N89=IFERROR(VLOOKUP($K89,  dados!$K:$R,  7,  FALSE),  ""),
                                OR(
                                    $O89=IFERROR(VLOOKUP(VLOOKUP($G89, dados!$G:$J, 3, FALSE), dados!$B:$C, 2, FALSE), ""),
                                    $O89=IFERROR(VLOOKUP(VLOOKUP($K89, dados!$K:$M, 3, FALSE), dados!$B:$C, 2, FALSE), "")
                                ),
                                $P89=IFERROR(VLOOKUP($K89, dados!$K:$R, 8, FALSE), "")
                            ))</f>
        <v>FALSO,FALSO</v>
      </c>
      <c r="F89" s="28" t="str">
        <f>IFERROR(VLOOKUP($G89, dados!$G:$J, 4, FALSE), "")</f>
        <v/>
      </c>
      <c r="G89" s="24"/>
      <c r="H89" s="24"/>
      <c r="I89" s="24" t="str">
        <f>IFERROR(VLOOKUP(VLOOKUP($G89, dados!$G:$I, 3, FALSE), dados!$B:$C, 2, FALSE), "")</f>
        <v/>
      </c>
      <c r="J89" s="24" t="str">
        <f>IFERROR(IF(VLOOKUP($K89,dados!$K:$O,2,FALSE)=0,"",VLOOKUP($K89,dados!$K:$O,2,FALSE)),"")</f>
        <v/>
      </c>
      <c r="K89" s="24"/>
      <c r="L89" s="24"/>
      <c r="M89" s="24" t="str">
        <f>IFERROR(VLOOKUP($J89, dados!$L:$R, 7, FALSE), "")</f>
        <v/>
      </c>
      <c r="N89" s="24" t="str">
        <f>IFERROR(VLOOKUP($J89, dados!$L:$R, 6, FALSE), "")</f>
        <v/>
      </c>
      <c r="O89" s="24" t="str">
        <f>IF($D89="",IFERROR(VLOOKUP(VLOOKUP($G89,dados!$G:$I,3,FALSE),dados!$B:$C,2,FALSE),""),IFERROR(VLOOKUP(VLOOKUP($J89,dados!$L:$N,3,FALSE),dados!$B:$C,2,FALSE),""))</f>
        <v/>
      </c>
      <c r="P89" s="25" t="str">
        <f>IFERROR(IF(VLOOKUP($J89,dados!$L:$S,8,FALSE)=0,"",VLOOKUP($J89,dados!$L:$S,8,FALSE)),"")</f>
        <v/>
      </c>
    </row>
    <row r="90" spans="1:16" s="30" customFormat="1" ht="20.100000000000001" customHeight="1" x14ac:dyDescent="0.25">
      <c r="A90" s="53" t="str">
        <f>IFERROR(VLOOKUP($H90, dados!$A:$B, 2, FALSE), "")</f>
        <v/>
      </c>
      <c r="B90" s="53" t="str">
        <f>IFERROR(VLOOKUP($M90, dados!$A:$B, 2, FALSE), "")</f>
        <v/>
      </c>
      <c r="C90" s="53" t="str">
        <f>IFERROR(VLOOKUP($G90, dados!$G:$H, 2, FALSE), "")</f>
        <v/>
      </c>
      <c r="D90" s="53" t="str">
        <f>IFERROR(VLOOKUP($J90, dados!$L:$M, 2, FALSE), "")</f>
        <v/>
      </c>
      <c r="E90" s="54" t="str">
        <f>NOT(AND(
                                $F90=IFERROR(VLOOKUP($G90,  dados!$G:$J,  4,  FALSE),  ""),
                                $H90="",
                                $I90=IFERROR(VLOOKUP(VLOOKUP($G90,  dados!$G:$I,  3,  FALSE),  dados!$B:$C,  2,  FALSE),  "")
                            ))&amp;","&amp;NOT(AND(
                                $J90=IFERROR(VLOOKUP($K90,  dados!$K:$O,  5,  FALSE),  ""),
                                $L90="",
                                $M90=IFERROR(VLOOKUP($K90,  dados!$K:$R,  6,  FALSE),  ""),
                                $N90=IFERROR(VLOOKUP($K90,  dados!$K:$R,  7,  FALSE),  ""),
                                OR(
                                    $O90=IFERROR(VLOOKUP(VLOOKUP($G90, dados!$G:$J, 3, FALSE), dados!$B:$C, 2, FALSE), ""),
                                    $O90=IFERROR(VLOOKUP(VLOOKUP($K90, dados!$K:$M, 3, FALSE), dados!$B:$C, 2, FALSE), "")
                                ),
                                $P90=IFERROR(VLOOKUP($K90, dados!$K:$R, 8, FALSE), "")
                            ))</f>
        <v>FALSO,FALSO</v>
      </c>
      <c r="F90" s="28" t="str">
        <f>IFERROR(VLOOKUP($G90, dados!$G:$J, 4, FALSE), "")</f>
        <v/>
      </c>
      <c r="G90" s="24"/>
      <c r="H90" s="24"/>
      <c r="I90" s="24" t="str">
        <f>IFERROR(VLOOKUP(VLOOKUP($G90, dados!$G:$I, 3, FALSE), dados!$B:$C, 2, FALSE), "")</f>
        <v/>
      </c>
      <c r="J90" s="24" t="str">
        <f>IFERROR(IF(VLOOKUP($K90,dados!$K:$O,2,FALSE)=0,"",VLOOKUP($K90,dados!$K:$O,2,FALSE)),"")</f>
        <v/>
      </c>
      <c r="K90" s="24"/>
      <c r="L90" s="24"/>
      <c r="M90" s="24" t="str">
        <f>IFERROR(VLOOKUP($J90, dados!$L:$R, 7, FALSE), "")</f>
        <v/>
      </c>
      <c r="N90" s="24" t="str">
        <f>IFERROR(VLOOKUP($J90, dados!$L:$R, 6, FALSE), "")</f>
        <v/>
      </c>
      <c r="O90" s="24" t="str">
        <f>IF($D90="",IFERROR(VLOOKUP(VLOOKUP($G90,dados!$G:$I,3,FALSE),dados!$B:$C,2,FALSE),""),IFERROR(VLOOKUP(VLOOKUP($J90,dados!$L:$N,3,FALSE),dados!$B:$C,2,FALSE),""))</f>
        <v/>
      </c>
      <c r="P90" s="25" t="str">
        <f>IFERROR(IF(VLOOKUP($J90,dados!$L:$S,8,FALSE)=0,"",VLOOKUP($J90,dados!$L:$S,8,FALSE)),"")</f>
        <v/>
      </c>
    </row>
    <row r="91" spans="1:16" s="30" customFormat="1" ht="20.100000000000001" customHeight="1" x14ac:dyDescent="0.25">
      <c r="A91" s="53" t="str">
        <f>IFERROR(VLOOKUP($H91, dados!$A:$B, 2, FALSE), "")</f>
        <v/>
      </c>
      <c r="B91" s="53" t="str">
        <f>IFERROR(VLOOKUP($M91, dados!$A:$B, 2, FALSE), "")</f>
        <v/>
      </c>
      <c r="C91" s="53" t="str">
        <f>IFERROR(VLOOKUP($G91, dados!$G:$H, 2, FALSE), "")</f>
        <v/>
      </c>
      <c r="D91" s="53" t="str">
        <f>IFERROR(VLOOKUP($J91, dados!$L:$M, 2, FALSE), "")</f>
        <v/>
      </c>
      <c r="E91" s="54" t="str">
        <f>NOT(AND(
                                $F91=IFERROR(VLOOKUP($G91,  dados!$G:$J,  4,  FALSE),  ""),
                                $H91="",
                                $I91=IFERROR(VLOOKUP(VLOOKUP($G91,  dados!$G:$I,  3,  FALSE),  dados!$B:$C,  2,  FALSE),  "")
                            ))&amp;","&amp;NOT(AND(
                                $J91=IFERROR(VLOOKUP($K91,  dados!$K:$O,  5,  FALSE),  ""),
                                $L91="",
                                $M91=IFERROR(VLOOKUP($K91,  dados!$K:$R,  6,  FALSE),  ""),
                                $N91=IFERROR(VLOOKUP($K91,  dados!$K:$R,  7,  FALSE),  ""),
                                OR(
                                    $O91=IFERROR(VLOOKUP(VLOOKUP($G91, dados!$G:$J, 3, FALSE), dados!$B:$C, 2, FALSE), ""),
                                    $O91=IFERROR(VLOOKUP(VLOOKUP($K91, dados!$K:$M, 3, FALSE), dados!$B:$C, 2, FALSE), "")
                                ),
                                $P91=IFERROR(VLOOKUP($K91, dados!$K:$R, 8, FALSE), "")
                            ))</f>
        <v>FALSO,FALSO</v>
      </c>
      <c r="F91" s="28" t="str">
        <f>IFERROR(VLOOKUP($G91, dados!$G:$J, 4, FALSE), "")</f>
        <v/>
      </c>
      <c r="G91" s="24"/>
      <c r="H91" s="24"/>
      <c r="I91" s="24" t="str">
        <f>IFERROR(VLOOKUP(VLOOKUP($G91, dados!$G:$I, 3, FALSE), dados!$B:$C, 2, FALSE), "")</f>
        <v/>
      </c>
      <c r="J91" s="24" t="str">
        <f>IFERROR(IF(VLOOKUP($K91,dados!$K:$O,2,FALSE)=0,"",VLOOKUP($K91,dados!$K:$O,2,FALSE)),"")</f>
        <v/>
      </c>
      <c r="K91" s="24"/>
      <c r="L91" s="24"/>
      <c r="M91" s="24" t="str">
        <f>IFERROR(VLOOKUP($J91, dados!$L:$R, 7, FALSE), "")</f>
        <v/>
      </c>
      <c r="N91" s="24" t="str">
        <f>IFERROR(VLOOKUP($J91, dados!$L:$R, 6, FALSE), "")</f>
        <v/>
      </c>
      <c r="O91" s="24" t="str">
        <f>IF($D91="",IFERROR(VLOOKUP(VLOOKUP($G91,dados!$G:$I,3,FALSE),dados!$B:$C,2,FALSE),""),IFERROR(VLOOKUP(VLOOKUP($J91,dados!$L:$N,3,FALSE),dados!$B:$C,2,FALSE),""))</f>
        <v/>
      </c>
      <c r="P91" s="25" t="str">
        <f>IFERROR(IF(VLOOKUP($J91,dados!$L:$S,8,FALSE)=0,"",VLOOKUP($J91,dados!$L:$S,8,FALSE)),"")</f>
        <v/>
      </c>
    </row>
    <row r="92" spans="1:16" s="30" customFormat="1" ht="20.100000000000001" customHeight="1" x14ac:dyDescent="0.25">
      <c r="A92" s="53" t="str">
        <f>IFERROR(VLOOKUP($H92, dados!$A:$B, 2, FALSE), "")</f>
        <v/>
      </c>
      <c r="B92" s="53" t="str">
        <f>IFERROR(VLOOKUP($M92, dados!$A:$B, 2, FALSE), "")</f>
        <v/>
      </c>
      <c r="C92" s="53" t="str">
        <f>IFERROR(VLOOKUP($G92, dados!$G:$H, 2, FALSE), "")</f>
        <v/>
      </c>
      <c r="D92" s="53" t="str">
        <f>IFERROR(VLOOKUP($J92, dados!$L:$M, 2, FALSE), "")</f>
        <v/>
      </c>
      <c r="E92" s="54" t="str">
        <f>NOT(AND(
                                $F92=IFERROR(VLOOKUP($G92,  dados!$G:$J,  4,  FALSE),  ""),
                                $H92="",
                                $I92=IFERROR(VLOOKUP(VLOOKUP($G92,  dados!$G:$I,  3,  FALSE),  dados!$B:$C,  2,  FALSE),  "")
                            ))&amp;","&amp;NOT(AND(
                                $J92=IFERROR(VLOOKUP($K92,  dados!$K:$O,  5,  FALSE),  ""),
                                $L92="",
                                $M92=IFERROR(VLOOKUP($K92,  dados!$K:$R,  6,  FALSE),  ""),
                                $N92=IFERROR(VLOOKUP($K92,  dados!$K:$R,  7,  FALSE),  ""),
                                OR(
                                    $O92=IFERROR(VLOOKUP(VLOOKUP($G92, dados!$G:$J, 3, FALSE), dados!$B:$C, 2, FALSE), ""),
                                    $O92=IFERROR(VLOOKUP(VLOOKUP($K92, dados!$K:$M, 3, FALSE), dados!$B:$C, 2, FALSE), "")
                                ),
                                $P92=IFERROR(VLOOKUP($K92, dados!$K:$R, 8, FALSE), "")
                            ))</f>
        <v>FALSO,FALSO</v>
      </c>
      <c r="F92" s="28" t="str">
        <f>IFERROR(VLOOKUP($G92, dados!$G:$J, 4, FALSE), "")</f>
        <v/>
      </c>
      <c r="G92" s="24"/>
      <c r="H92" s="24"/>
      <c r="I92" s="24" t="str">
        <f>IFERROR(VLOOKUP(VLOOKUP($G92, dados!$G:$I, 3, FALSE), dados!$B:$C, 2, FALSE), "")</f>
        <v/>
      </c>
      <c r="J92" s="24" t="str">
        <f>IFERROR(IF(VLOOKUP($K92,dados!$K:$O,2,FALSE)=0,"",VLOOKUP($K92,dados!$K:$O,2,FALSE)),"")</f>
        <v/>
      </c>
      <c r="K92" s="24"/>
      <c r="L92" s="24"/>
      <c r="M92" s="24" t="str">
        <f>IFERROR(VLOOKUP($J92, dados!$L:$R, 7, FALSE), "")</f>
        <v/>
      </c>
      <c r="N92" s="24" t="str">
        <f>IFERROR(VLOOKUP($J92, dados!$L:$R, 6, FALSE), "")</f>
        <v/>
      </c>
      <c r="O92" s="24" t="str">
        <f>IF($D92="",IFERROR(VLOOKUP(VLOOKUP($G92,dados!$G:$I,3,FALSE),dados!$B:$C,2,FALSE),""),IFERROR(VLOOKUP(VLOOKUP($J92,dados!$L:$N,3,FALSE),dados!$B:$C,2,FALSE),""))</f>
        <v/>
      </c>
      <c r="P92" s="25" t="str">
        <f>IFERROR(IF(VLOOKUP($J92,dados!$L:$S,8,FALSE)=0,"",VLOOKUP($J92,dados!$L:$S,8,FALSE)),"")</f>
        <v/>
      </c>
    </row>
    <row r="93" spans="1:16" s="30" customFormat="1" ht="20.100000000000001" customHeight="1" x14ac:dyDescent="0.25">
      <c r="A93" s="53" t="str">
        <f>IFERROR(VLOOKUP($H93, dados!$A:$B, 2, FALSE), "")</f>
        <v/>
      </c>
      <c r="B93" s="53" t="str">
        <f>IFERROR(VLOOKUP($M93, dados!$A:$B, 2, FALSE), "")</f>
        <v/>
      </c>
      <c r="C93" s="53" t="str">
        <f>IFERROR(VLOOKUP($G93, dados!$G:$H, 2, FALSE), "")</f>
        <v/>
      </c>
      <c r="D93" s="53" t="str">
        <f>IFERROR(VLOOKUP($J93, dados!$L:$M, 2, FALSE), "")</f>
        <v/>
      </c>
      <c r="E93" s="54" t="str">
        <f>NOT(AND(
                                $F93=IFERROR(VLOOKUP($G93,  dados!$G:$J,  4,  FALSE),  ""),
                                $H93="",
                                $I93=IFERROR(VLOOKUP(VLOOKUP($G93,  dados!$G:$I,  3,  FALSE),  dados!$B:$C,  2,  FALSE),  "")
                            ))&amp;","&amp;NOT(AND(
                                $J93=IFERROR(VLOOKUP($K93,  dados!$K:$O,  5,  FALSE),  ""),
                                $L93="",
                                $M93=IFERROR(VLOOKUP($K93,  dados!$K:$R,  6,  FALSE),  ""),
                                $N93=IFERROR(VLOOKUP($K93,  dados!$K:$R,  7,  FALSE),  ""),
                                OR(
                                    $O93=IFERROR(VLOOKUP(VLOOKUP($G93, dados!$G:$J, 3, FALSE), dados!$B:$C, 2, FALSE), ""),
                                    $O93=IFERROR(VLOOKUP(VLOOKUP($K93, dados!$K:$M, 3, FALSE), dados!$B:$C, 2, FALSE), "")
                                ),
                                $P93=IFERROR(VLOOKUP($K93, dados!$K:$R, 8, FALSE), "")
                            ))</f>
        <v>FALSO,FALSO</v>
      </c>
      <c r="F93" s="28" t="str">
        <f>IFERROR(VLOOKUP($G93, dados!$G:$J, 4, FALSE), "")</f>
        <v/>
      </c>
      <c r="G93" s="24"/>
      <c r="H93" s="24"/>
      <c r="I93" s="24" t="str">
        <f>IFERROR(VLOOKUP(VLOOKUP($G93, dados!$G:$I, 3, FALSE), dados!$B:$C, 2, FALSE), "")</f>
        <v/>
      </c>
      <c r="J93" s="24" t="str">
        <f>IFERROR(IF(VLOOKUP($K93,dados!$K:$O,2,FALSE)=0,"",VLOOKUP($K93,dados!$K:$O,2,FALSE)),"")</f>
        <v/>
      </c>
      <c r="K93" s="24"/>
      <c r="L93" s="24"/>
      <c r="M93" s="24" t="str">
        <f>IFERROR(VLOOKUP($J93, dados!$L:$R, 7, FALSE), "")</f>
        <v/>
      </c>
      <c r="N93" s="24" t="str">
        <f>IFERROR(VLOOKUP($J93, dados!$L:$R, 6, FALSE), "")</f>
        <v/>
      </c>
      <c r="O93" s="24" t="str">
        <f>IF($D93="",IFERROR(VLOOKUP(VLOOKUP($G93,dados!$G:$I,3,FALSE),dados!$B:$C,2,FALSE),""),IFERROR(VLOOKUP(VLOOKUP($J93,dados!$L:$N,3,FALSE),dados!$B:$C,2,FALSE),""))</f>
        <v/>
      </c>
      <c r="P93" s="25" t="str">
        <f>IFERROR(IF(VLOOKUP($J93,dados!$L:$S,8,FALSE)=0,"",VLOOKUP($J93,dados!$L:$S,8,FALSE)),"")</f>
        <v/>
      </c>
    </row>
    <row r="94" spans="1:16" s="30" customFormat="1" ht="20.100000000000001" customHeight="1" x14ac:dyDescent="0.25">
      <c r="A94" s="53" t="str">
        <f>IFERROR(VLOOKUP($H94, dados!$A:$B, 2, FALSE), "")</f>
        <v/>
      </c>
      <c r="B94" s="53" t="str">
        <f>IFERROR(VLOOKUP($M94, dados!$A:$B, 2, FALSE), "")</f>
        <v/>
      </c>
      <c r="C94" s="53" t="str">
        <f>IFERROR(VLOOKUP($G94, dados!$G:$H, 2, FALSE), "")</f>
        <v/>
      </c>
      <c r="D94" s="53" t="str">
        <f>IFERROR(VLOOKUP($J94, dados!$L:$M, 2, FALSE), "")</f>
        <v/>
      </c>
      <c r="E94" s="54" t="str">
        <f>NOT(AND(
                                $F94=IFERROR(VLOOKUP($G94,  dados!$G:$J,  4,  FALSE),  ""),
                                $H94="",
                                $I94=IFERROR(VLOOKUP(VLOOKUP($G94,  dados!$G:$I,  3,  FALSE),  dados!$B:$C,  2,  FALSE),  "")
                            ))&amp;","&amp;NOT(AND(
                                $J94=IFERROR(VLOOKUP($K94,  dados!$K:$O,  5,  FALSE),  ""),
                                $L94="",
                                $M94=IFERROR(VLOOKUP($K94,  dados!$K:$R,  6,  FALSE),  ""),
                                $N94=IFERROR(VLOOKUP($K94,  dados!$K:$R,  7,  FALSE),  ""),
                                OR(
                                    $O94=IFERROR(VLOOKUP(VLOOKUP($G94, dados!$G:$J, 3, FALSE), dados!$B:$C, 2, FALSE), ""),
                                    $O94=IFERROR(VLOOKUP(VLOOKUP($K94, dados!$K:$M, 3, FALSE), dados!$B:$C, 2, FALSE), "")
                                ),
                                $P94=IFERROR(VLOOKUP($K94, dados!$K:$R, 8, FALSE), "")
                            ))</f>
        <v>FALSO,FALSO</v>
      </c>
      <c r="F94" s="28" t="str">
        <f>IFERROR(VLOOKUP($G94, dados!$G:$J, 4, FALSE), "")</f>
        <v/>
      </c>
      <c r="G94" s="24"/>
      <c r="H94" s="24"/>
      <c r="I94" s="24" t="str">
        <f>IFERROR(VLOOKUP(VLOOKUP($G94, dados!$G:$I, 3, FALSE), dados!$B:$C, 2, FALSE), "")</f>
        <v/>
      </c>
      <c r="J94" s="24" t="str">
        <f>IFERROR(IF(VLOOKUP($K94,dados!$K:$O,2,FALSE)=0,"",VLOOKUP($K94,dados!$K:$O,2,FALSE)),"")</f>
        <v/>
      </c>
      <c r="K94" s="24"/>
      <c r="L94" s="24"/>
      <c r="M94" s="24" t="str">
        <f>IFERROR(VLOOKUP($J94, dados!$L:$R, 7, FALSE), "")</f>
        <v/>
      </c>
      <c r="N94" s="24" t="str">
        <f>IFERROR(VLOOKUP($J94, dados!$L:$R, 6, FALSE), "")</f>
        <v/>
      </c>
      <c r="O94" s="24" t="str">
        <f>IF($D94="",IFERROR(VLOOKUP(VLOOKUP($G94,dados!$G:$I,3,FALSE),dados!$B:$C,2,FALSE),""),IFERROR(VLOOKUP(VLOOKUP($J94,dados!$L:$N,3,FALSE),dados!$B:$C,2,FALSE),""))</f>
        <v/>
      </c>
      <c r="P94" s="25" t="str">
        <f>IFERROR(IF(VLOOKUP($J94,dados!$L:$S,8,FALSE)=0,"",VLOOKUP($J94,dados!$L:$S,8,FALSE)),"")</f>
        <v/>
      </c>
    </row>
    <row r="95" spans="1:16" s="30" customFormat="1" ht="20.100000000000001" customHeight="1" x14ac:dyDescent="0.25">
      <c r="A95" s="53" t="str">
        <f>IFERROR(VLOOKUP($H95, dados!$A:$B, 2, FALSE), "")</f>
        <v/>
      </c>
      <c r="B95" s="53" t="str">
        <f>IFERROR(VLOOKUP($M95, dados!$A:$B, 2, FALSE), "")</f>
        <v/>
      </c>
      <c r="C95" s="53" t="str">
        <f>IFERROR(VLOOKUP($G95, dados!$G:$H, 2, FALSE), "")</f>
        <v/>
      </c>
      <c r="D95" s="53" t="str">
        <f>IFERROR(VLOOKUP($J95, dados!$L:$M, 2, FALSE), "")</f>
        <v/>
      </c>
      <c r="E95" s="54" t="str">
        <f>NOT(AND(
                                $F95=IFERROR(VLOOKUP($G95,  dados!$G:$J,  4,  FALSE),  ""),
                                $H95="",
                                $I95=IFERROR(VLOOKUP(VLOOKUP($G95,  dados!$G:$I,  3,  FALSE),  dados!$B:$C,  2,  FALSE),  "")
                            ))&amp;","&amp;NOT(AND(
                                $J95=IFERROR(VLOOKUP($K95,  dados!$K:$O,  5,  FALSE),  ""),
                                $L95="",
                                $M95=IFERROR(VLOOKUP($K95,  dados!$K:$R,  6,  FALSE),  ""),
                                $N95=IFERROR(VLOOKUP($K95,  dados!$K:$R,  7,  FALSE),  ""),
                                OR(
                                    $O95=IFERROR(VLOOKUP(VLOOKUP($G95, dados!$G:$J, 3, FALSE), dados!$B:$C, 2, FALSE), ""),
                                    $O95=IFERROR(VLOOKUP(VLOOKUP($K95, dados!$K:$M, 3, FALSE), dados!$B:$C, 2, FALSE), "")
                                ),
                                $P95=IFERROR(VLOOKUP($K95, dados!$K:$R, 8, FALSE), "")
                            ))</f>
        <v>FALSO,FALSO</v>
      </c>
      <c r="F95" s="28" t="str">
        <f>IFERROR(VLOOKUP($G95, dados!$G:$J, 4, FALSE), "")</f>
        <v/>
      </c>
      <c r="G95" s="24"/>
      <c r="H95" s="24"/>
      <c r="I95" s="24" t="str">
        <f>IFERROR(VLOOKUP(VLOOKUP($G95, dados!$G:$I, 3, FALSE), dados!$B:$C, 2, FALSE), "")</f>
        <v/>
      </c>
      <c r="J95" s="24" t="str">
        <f>IFERROR(IF(VLOOKUP($K95,dados!$K:$O,2,FALSE)=0,"",VLOOKUP($K95,dados!$K:$O,2,FALSE)),"")</f>
        <v/>
      </c>
      <c r="K95" s="24"/>
      <c r="L95" s="24"/>
      <c r="M95" s="24" t="str">
        <f>IFERROR(VLOOKUP($J95, dados!$L:$R, 7, FALSE), "")</f>
        <v/>
      </c>
      <c r="N95" s="24" t="str">
        <f>IFERROR(VLOOKUP($J95, dados!$L:$R, 6, FALSE), "")</f>
        <v/>
      </c>
      <c r="O95" s="24" t="str">
        <f>IF($D95="",IFERROR(VLOOKUP(VLOOKUP($G95,dados!$G:$I,3,FALSE),dados!$B:$C,2,FALSE),""),IFERROR(VLOOKUP(VLOOKUP($J95,dados!$L:$N,3,FALSE),dados!$B:$C,2,FALSE),""))</f>
        <v/>
      </c>
      <c r="P95" s="25" t="str">
        <f>IFERROR(IF(VLOOKUP($J95,dados!$L:$S,8,FALSE)=0,"",VLOOKUP($J95,dados!$L:$S,8,FALSE)),"")</f>
        <v/>
      </c>
    </row>
    <row r="96" spans="1:16" s="30" customFormat="1" ht="20.100000000000001" customHeight="1" x14ac:dyDescent="0.25">
      <c r="A96" s="53" t="str">
        <f>IFERROR(VLOOKUP($H96, dados!$A:$B, 2, FALSE), "")</f>
        <v/>
      </c>
      <c r="B96" s="53" t="str">
        <f>IFERROR(VLOOKUP($M96, dados!$A:$B, 2, FALSE), "")</f>
        <v/>
      </c>
      <c r="C96" s="53" t="str">
        <f>IFERROR(VLOOKUP($G96, dados!$G:$H, 2, FALSE), "")</f>
        <v/>
      </c>
      <c r="D96" s="53" t="str">
        <f>IFERROR(VLOOKUP($J96, dados!$L:$M, 2, FALSE), "")</f>
        <v/>
      </c>
      <c r="E96" s="54" t="str">
        <f>NOT(AND(
                                $F96=IFERROR(VLOOKUP($G96,  dados!$G:$J,  4,  FALSE),  ""),
                                $H96="",
                                $I96=IFERROR(VLOOKUP(VLOOKUP($G96,  dados!$G:$I,  3,  FALSE),  dados!$B:$C,  2,  FALSE),  "")
                            ))&amp;","&amp;NOT(AND(
                                $J96=IFERROR(VLOOKUP($K96,  dados!$K:$O,  5,  FALSE),  ""),
                                $L96="",
                                $M96=IFERROR(VLOOKUP($K96,  dados!$K:$R,  6,  FALSE),  ""),
                                $N96=IFERROR(VLOOKUP($K96,  dados!$K:$R,  7,  FALSE),  ""),
                                OR(
                                    $O96=IFERROR(VLOOKUP(VLOOKUP($G96, dados!$G:$J, 3, FALSE), dados!$B:$C, 2, FALSE), ""),
                                    $O96=IFERROR(VLOOKUP(VLOOKUP($K96, dados!$K:$M, 3, FALSE), dados!$B:$C, 2, FALSE), "")
                                ),
                                $P96=IFERROR(VLOOKUP($K96, dados!$K:$R, 8, FALSE), "")
                            ))</f>
        <v>FALSO,FALSO</v>
      </c>
      <c r="F96" s="28" t="str">
        <f>IFERROR(VLOOKUP($G96, dados!$G:$J, 4, FALSE), "")</f>
        <v/>
      </c>
      <c r="G96" s="24"/>
      <c r="H96" s="24"/>
      <c r="I96" s="24" t="str">
        <f>IFERROR(VLOOKUP(VLOOKUP($G96, dados!$G:$I, 3, FALSE), dados!$B:$C, 2, FALSE), "")</f>
        <v/>
      </c>
      <c r="J96" s="24" t="str">
        <f>IFERROR(IF(VLOOKUP($K96,dados!$K:$O,2,FALSE)=0,"",VLOOKUP($K96,dados!$K:$O,2,FALSE)),"")</f>
        <v/>
      </c>
      <c r="K96" s="24"/>
      <c r="L96" s="24"/>
      <c r="M96" s="24" t="str">
        <f>IFERROR(VLOOKUP($J96, dados!$L:$R, 7, FALSE), "")</f>
        <v/>
      </c>
      <c r="N96" s="24" t="str">
        <f>IFERROR(VLOOKUP($J96, dados!$L:$R, 6, FALSE), "")</f>
        <v/>
      </c>
      <c r="O96" s="24" t="str">
        <f>IF($D96="",IFERROR(VLOOKUP(VLOOKUP($G96,dados!$G:$I,3,FALSE),dados!$B:$C,2,FALSE),""),IFERROR(VLOOKUP(VLOOKUP($J96,dados!$L:$N,3,FALSE),dados!$B:$C,2,FALSE),""))</f>
        <v/>
      </c>
      <c r="P96" s="25" t="str">
        <f>IFERROR(IF(VLOOKUP($J96,dados!$L:$S,8,FALSE)=0,"",VLOOKUP($J96,dados!$L:$S,8,FALSE)),"")</f>
        <v/>
      </c>
    </row>
    <row r="97" spans="1:16" s="30" customFormat="1" ht="20.100000000000001" customHeight="1" x14ac:dyDescent="0.25">
      <c r="A97" s="53" t="str">
        <f>IFERROR(VLOOKUP($H97, dados!$A:$B, 2, FALSE), "")</f>
        <v/>
      </c>
      <c r="B97" s="53" t="str">
        <f>IFERROR(VLOOKUP($M97, dados!$A:$B, 2, FALSE), "")</f>
        <v/>
      </c>
      <c r="C97" s="53" t="str">
        <f>IFERROR(VLOOKUP($G97, dados!$G:$H, 2, FALSE), "")</f>
        <v/>
      </c>
      <c r="D97" s="53" t="str">
        <f>IFERROR(VLOOKUP($J97, dados!$L:$M, 2, FALSE), "")</f>
        <v/>
      </c>
      <c r="E97" s="54" t="str">
        <f>NOT(AND(
                                $F97=IFERROR(VLOOKUP($G97,  dados!$G:$J,  4,  FALSE),  ""),
                                $H97="",
                                $I97=IFERROR(VLOOKUP(VLOOKUP($G97,  dados!$G:$I,  3,  FALSE),  dados!$B:$C,  2,  FALSE),  "")
                            ))&amp;","&amp;NOT(AND(
                                $J97=IFERROR(VLOOKUP($K97,  dados!$K:$O,  5,  FALSE),  ""),
                                $L97="",
                                $M97=IFERROR(VLOOKUP($K97,  dados!$K:$R,  6,  FALSE),  ""),
                                $N97=IFERROR(VLOOKUP($K97,  dados!$K:$R,  7,  FALSE),  ""),
                                OR(
                                    $O97=IFERROR(VLOOKUP(VLOOKUP($G97, dados!$G:$J, 3, FALSE), dados!$B:$C, 2, FALSE), ""),
                                    $O97=IFERROR(VLOOKUP(VLOOKUP($K97, dados!$K:$M, 3, FALSE), dados!$B:$C, 2, FALSE), "")
                                ),
                                $P97=IFERROR(VLOOKUP($K97, dados!$K:$R, 8, FALSE), "")
                            ))</f>
        <v>FALSO,FALSO</v>
      </c>
      <c r="F97" s="28" t="str">
        <f>IFERROR(VLOOKUP($G97, dados!$G:$J, 4, FALSE), "")</f>
        <v/>
      </c>
      <c r="G97" s="24"/>
      <c r="H97" s="24"/>
      <c r="I97" s="24" t="str">
        <f>IFERROR(VLOOKUP(VLOOKUP($G97, dados!$G:$I, 3, FALSE), dados!$B:$C, 2, FALSE), "")</f>
        <v/>
      </c>
      <c r="J97" s="24" t="str">
        <f>IFERROR(IF(VLOOKUP($K97,dados!$K:$O,2,FALSE)=0,"",VLOOKUP($K97,dados!$K:$O,2,FALSE)),"")</f>
        <v/>
      </c>
      <c r="K97" s="24"/>
      <c r="L97" s="24"/>
      <c r="M97" s="24" t="str">
        <f>IFERROR(VLOOKUP($J97, dados!$L:$R, 7, FALSE), "")</f>
        <v/>
      </c>
      <c r="N97" s="24" t="str">
        <f>IFERROR(VLOOKUP($J97, dados!$L:$R, 6, FALSE), "")</f>
        <v/>
      </c>
      <c r="O97" s="24" t="str">
        <f>IF($D97="",IFERROR(VLOOKUP(VLOOKUP($G97,dados!$G:$I,3,FALSE),dados!$B:$C,2,FALSE),""),IFERROR(VLOOKUP(VLOOKUP($J97,dados!$L:$N,3,FALSE),dados!$B:$C,2,FALSE),""))</f>
        <v/>
      </c>
      <c r="P97" s="25" t="str">
        <f>IFERROR(IF(VLOOKUP($J97,dados!$L:$S,8,FALSE)=0,"",VLOOKUP($J97,dados!$L:$S,8,FALSE)),"")</f>
        <v/>
      </c>
    </row>
    <row r="98" spans="1:16" s="30" customFormat="1" ht="20.100000000000001" customHeight="1" x14ac:dyDescent="0.25">
      <c r="A98" s="53" t="str">
        <f>IFERROR(VLOOKUP($H98, dados!$A:$B, 2, FALSE), "")</f>
        <v/>
      </c>
      <c r="B98" s="53" t="str">
        <f>IFERROR(VLOOKUP($M98, dados!$A:$B, 2, FALSE), "")</f>
        <v/>
      </c>
      <c r="C98" s="53" t="str">
        <f>IFERROR(VLOOKUP($G98, dados!$G:$H, 2, FALSE), "")</f>
        <v/>
      </c>
      <c r="D98" s="53" t="str">
        <f>IFERROR(VLOOKUP($J98, dados!$L:$M, 2, FALSE), "")</f>
        <v/>
      </c>
      <c r="E98" s="54" t="str">
        <f>NOT(AND(
                                $F98=IFERROR(VLOOKUP($G98,  dados!$G:$J,  4,  FALSE),  ""),
                                $H98="",
                                $I98=IFERROR(VLOOKUP(VLOOKUP($G98,  dados!$G:$I,  3,  FALSE),  dados!$B:$C,  2,  FALSE),  "")
                            ))&amp;","&amp;NOT(AND(
                                $J98=IFERROR(VLOOKUP($K98,  dados!$K:$O,  5,  FALSE),  ""),
                                $L98="",
                                $M98=IFERROR(VLOOKUP($K98,  dados!$K:$R,  6,  FALSE),  ""),
                                $N98=IFERROR(VLOOKUP($K98,  dados!$K:$R,  7,  FALSE),  ""),
                                OR(
                                    $O98=IFERROR(VLOOKUP(VLOOKUP($G98, dados!$G:$J, 3, FALSE), dados!$B:$C, 2, FALSE), ""),
                                    $O98=IFERROR(VLOOKUP(VLOOKUP($K98, dados!$K:$M, 3, FALSE), dados!$B:$C, 2, FALSE), "")
                                ),
                                $P98=IFERROR(VLOOKUP($K98, dados!$K:$R, 8, FALSE), "")
                            ))</f>
        <v>FALSO,FALSO</v>
      </c>
      <c r="F98" s="28" t="str">
        <f>IFERROR(VLOOKUP($G98, dados!$G:$J, 4, FALSE), "")</f>
        <v/>
      </c>
      <c r="G98" s="24"/>
      <c r="H98" s="24"/>
      <c r="I98" s="24" t="str">
        <f>IFERROR(VLOOKUP(VLOOKUP($G98, dados!$G:$I, 3, FALSE), dados!$B:$C, 2, FALSE), "")</f>
        <v/>
      </c>
      <c r="J98" s="24" t="str">
        <f>IFERROR(IF(VLOOKUP($K98,dados!$K:$O,2,FALSE)=0,"",VLOOKUP($K98,dados!$K:$O,2,FALSE)),"")</f>
        <v/>
      </c>
      <c r="K98" s="24"/>
      <c r="L98" s="24"/>
      <c r="M98" s="24" t="str">
        <f>IFERROR(VLOOKUP($J98, dados!$L:$R, 7, FALSE), "")</f>
        <v/>
      </c>
      <c r="N98" s="24" t="str">
        <f>IFERROR(VLOOKUP($J98, dados!$L:$R, 6, FALSE), "")</f>
        <v/>
      </c>
      <c r="O98" s="24" t="str">
        <f>IF($D98="",IFERROR(VLOOKUP(VLOOKUP($G98,dados!$G:$I,3,FALSE),dados!$B:$C,2,FALSE),""),IFERROR(VLOOKUP(VLOOKUP($J98,dados!$L:$N,3,FALSE),dados!$B:$C,2,FALSE),""))</f>
        <v/>
      </c>
      <c r="P98" s="25" t="str">
        <f>IFERROR(IF(VLOOKUP($J98,dados!$L:$S,8,FALSE)=0,"",VLOOKUP($J98,dados!$L:$S,8,FALSE)),"")</f>
        <v/>
      </c>
    </row>
    <row r="99" spans="1:16" s="30" customFormat="1" ht="20.100000000000001" customHeight="1" x14ac:dyDescent="0.25">
      <c r="A99" s="53" t="str">
        <f>IFERROR(VLOOKUP($H99, dados!$A:$B, 2, FALSE), "")</f>
        <v/>
      </c>
      <c r="B99" s="53" t="str">
        <f>IFERROR(VLOOKUP($M99, dados!$A:$B, 2, FALSE), "")</f>
        <v/>
      </c>
      <c r="C99" s="53" t="str">
        <f>IFERROR(VLOOKUP($G99, dados!$G:$H, 2, FALSE), "")</f>
        <v/>
      </c>
      <c r="D99" s="53" t="str">
        <f>IFERROR(VLOOKUP($J99, dados!$L:$M, 2, FALSE), "")</f>
        <v/>
      </c>
      <c r="E99" s="54" t="str">
        <f>NOT(AND(
                                $F99=IFERROR(VLOOKUP($G99,  dados!$G:$J,  4,  FALSE),  ""),
                                $H99="",
                                $I99=IFERROR(VLOOKUP(VLOOKUP($G99,  dados!$G:$I,  3,  FALSE),  dados!$B:$C,  2,  FALSE),  "")
                            ))&amp;","&amp;NOT(AND(
                                $J99=IFERROR(VLOOKUP($K99,  dados!$K:$O,  5,  FALSE),  ""),
                                $L99="",
                                $M99=IFERROR(VLOOKUP($K99,  dados!$K:$R,  6,  FALSE),  ""),
                                $N99=IFERROR(VLOOKUP($K99,  dados!$K:$R,  7,  FALSE),  ""),
                                OR(
                                    $O99=IFERROR(VLOOKUP(VLOOKUP($G99, dados!$G:$J, 3, FALSE), dados!$B:$C, 2, FALSE), ""),
                                    $O99=IFERROR(VLOOKUP(VLOOKUP($K99, dados!$K:$M, 3, FALSE), dados!$B:$C, 2, FALSE), "")
                                ),
                                $P99=IFERROR(VLOOKUP($K99, dados!$K:$R, 8, FALSE), "")
                            ))</f>
        <v>FALSO,FALSO</v>
      </c>
      <c r="F99" s="28" t="str">
        <f>IFERROR(VLOOKUP($G99, dados!$G:$J, 4, FALSE), "")</f>
        <v/>
      </c>
      <c r="G99" s="24"/>
      <c r="H99" s="24"/>
      <c r="I99" s="24" t="str">
        <f>IFERROR(VLOOKUP(VLOOKUP($G99, dados!$G:$I, 3, FALSE), dados!$B:$C, 2, FALSE), "")</f>
        <v/>
      </c>
      <c r="J99" s="24" t="str">
        <f>IFERROR(IF(VLOOKUP($K99,dados!$K:$O,2,FALSE)=0,"",VLOOKUP($K99,dados!$K:$O,2,FALSE)),"")</f>
        <v/>
      </c>
      <c r="K99" s="24"/>
      <c r="L99" s="24"/>
      <c r="M99" s="24" t="str">
        <f>IFERROR(VLOOKUP($J99, dados!$L:$R, 7, FALSE), "")</f>
        <v/>
      </c>
      <c r="N99" s="24" t="str">
        <f>IFERROR(VLOOKUP($J99, dados!$L:$R, 6, FALSE), "")</f>
        <v/>
      </c>
      <c r="O99" s="24" t="str">
        <f>IF($D99="",IFERROR(VLOOKUP(VLOOKUP($G99,dados!$G:$I,3,FALSE),dados!$B:$C,2,FALSE),""),IFERROR(VLOOKUP(VLOOKUP($J99,dados!$L:$N,3,FALSE),dados!$B:$C,2,FALSE),""))</f>
        <v/>
      </c>
      <c r="P99" s="25" t="str">
        <f>IFERROR(IF(VLOOKUP($J99,dados!$L:$S,8,FALSE)=0,"",VLOOKUP($J99,dados!$L:$S,8,FALSE)),"")</f>
        <v/>
      </c>
    </row>
    <row r="100" spans="1:16" s="30" customFormat="1" ht="20.100000000000001" customHeight="1" x14ac:dyDescent="0.25">
      <c r="A100" s="53" t="str">
        <f>IFERROR(VLOOKUP($H100, dados!$A:$B, 2, FALSE), "")</f>
        <v/>
      </c>
      <c r="B100" s="53" t="str">
        <f>IFERROR(VLOOKUP($M100, dados!$A:$B, 2, FALSE), "")</f>
        <v/>
      </c>
      <c r="C100" s="53" t="str">
        <f>IFERROR(VLOOKUP($G100, dados!$G:$H, 2, FALSE), "")</f>
        <v/>
      </c>
      <c r="D100" s="53" t="str">
        <f>IFERROR(VLOOKUP($J100, dados!$L:$M, 2, FALSE), "")</f>
        <v/>
      </c>
      <c r="E100" s="54" t="str">
        <f>NOT(AND(
                                $F100=IFERROR(VLOOKUP($G100,  dados!$G:$J,  4,  FALSE),  ""),
                                $H100="",
                                $I100=IFERROR(VLOOKUP(VLOOKUP($G100,  dados!$G:$I,  3,  FALSE),  dados!$B:$C,  2,  FALSE),  "")
                            ))&amp;","&amp;NOT(AND(
                                $J100=IFERROR(VLOOKUP($K100,  dados!$K:$O,  5,  FALSE),  ""),
                                $L100="",
                                $M100=IFERROR(VLOOKUP($K100,  dados!$K:$R,  6,  FALSE),  ""),
                                $N100=IFERROR(VLOOKUP($K100,  dados!$K:$R,  7,  FALSE),  ""),
                                OR(
                                    $O100=IFERROR(VLOOKUP(VLOOKUP($G100, dados!$G:$J, 3, FALSE), dados!$B:$C, 2, FALSE), ""),
                                    $O100=IFERROR(VLOOKUP(VLOOKUP($K100, dados!$K:$M, 3, FALSE), dados!$B:$C, 2, FALSE), "")
                                ),
                                $P100=IFERROR(VLOOKUP($K100, dados!$K:$R, 8, FALSE), "")
                            ))</f>
        <v>FALSO,FALSO</v>
      </c>
      <c r="F100" s="28" t="str">
        <f>IFERROR(VLOOKUP($G100, dados!$G:$J, 4, FALSE), "")</f>
        <v/>
      </c>
      <c r="G100" s="24"/>
      <c r="H100" s="24"/>
      <c r="I100" s="24" t="str">
        <f>IFERROR(VLOOKUP(VLOOKUP($G100, dados!$G:$I, 3, FALSE), dados!$B:$C, 2, FALSE), "")</f>
        <v/>
      </c>
      <c r="J100" s="24" t="str">
        <f>IFERROR(IF(VLOOKUP($K100,dados!$K:$O,2,FALSE)=0,"",VLOOKUP($K100,dados!$K:$O,2,FALSE)),"")</f>
        <v/>
      </c>
      <c r="K100" s="24"/>
      <c r="L100" s="24"/>
      <c r="M100" s="24" t="str">
        <f>IFERROR(VLOOKUP($J100, dados!$L:$R, 7, FALSE), "")</f>
        <v/>
      </c>
      <c r="N100" s="24" t="str">
        <f>IFERROR(VLOOKUP($J100, dados!$L:$R, 6, FALSE), "")</f>
        <v/>
      </c>
      <c r="O100" s="24" t="str">
        <f>IF($D100="",IFERROR(VLOOKUP(VLOOKUP($G100,dados!$G:$I,3,FALSE),dados!$B:$C,2,FALSE),""),IFERROR(VLOOKUP(VLOOKUP($J100,dados!$L:$N,3,FALSE),dados!$B:$C,2,FALSE),""))</f>
        <v/>
      </c>
      <c r="P100" s="25" t="str">
        <f>IFERROR(IF(VLOOKUP($J100,dados!$L:$S,8,FALSE)=0,"",VLOOKUP($J100,dados!$L:$S,8,FALSE)),"")</f>
        <v/>
      </c>
    </row>
  </sheetData>
  <pageMargins left="0.511811024" right="0.511811024" top="0.78740157499999996" bottom="0.78740157499999996" header="0.31496062000000002" footer="0.31496062000000002"/>
  <ignoredErrors>
    <ignoredError sqref="F3:F100" listDataValidation="1"/>
    <ignoredError sqref="K3:K100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0000000-0002-0000-0200-000000000000}">
          <x14:formula1>
            <xm:f>dados!$D:$D</xm:f>
          </x14:formula1>
          <xm:sqref>F3:F100</xm:sqref>
        </x14:dataValidation>
        <x14:dataValidation type="list" allowBlank="1" showInputMessage="1" showErrorMessage="1" xr:uid="{00000000-0002-0000-0200-000002000000}">
          <x14:formula1>
            <xm:f>dados!$G:$G</xm:f>
          </x14:formula1>
          <xm:sqref>G3:G100</xm:sqref>
        </x14:dataValidation>
        <x14:dataValidation type="list" showInputMessage="1" xr:uid="{00000000-0002-0000-0200-000004000000}">
          <x14:formula1>
            <xm:f>dados!$A:$A</xm:f>
          </x14:formula1>
          <xm:sqref>O3:O100</xm:sqref>
        </x14:dataValidation>
        <x14:dataValidation type="list" allowBlank="1" showInputMessage="1" showErrorMessage="1" xr:uid="{C9D5D34F-A92F-41AD-8501-91157EE43DF6}">
          <x14:formula1>
            <xm:f>dados!$L:$L</xm:f>
          </x14:formula1>
          <xm:sqref>J3:J100</xm:sqref>
        </x14:dataValidation>
        <x14:dataValidation type="list" showInputMessage="1" showErrorMessage="1" xr:uid="{BA282C49-99B1-4982-9C5D-02C32AAC964C}">
          <x14:formula1>
            <xm:f>dados!$A:$A</xm:f>
          </x14:formula1>
          <xm:sqref>I3:I100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6339160A925E44BE7ED2CA24598436" ma:contentTypeVersion="16" ma:contentTypeDescription="Crie um novo documento." ma:contentTypeScope="" ma:versionID="fe82ebe38d4b6d3b7cbb888c9c6d27c0">
  <xsd:schema xmlns:xsd="http://www.w3.org/2001/XMLSchema" xmlns:xs="http://www.w3.org/2001/XMLSchema" xmlns:p="http://schemas.microsoft.com/office/2006/metadata/properties" xmlns:ns2="4d3e9c39-d18e-4eea-b512-904d35b087e9" xmlns:ns3="323378f3-ba67-42f7-8ecf-d423ed5e915b" targetNamespace="http://schemas.microsoft.com/office/2006/metadata/properties" ma:root="true" ma:fieldsID="70689a4b3b3aa66df059f0964ab8e1a3" ns2:_="" ns3:_="">
    <xsd:import namespace="4d3e9c39-d18e-4eea-b512-904d35b087e9"/>
    <xsd:import namespace="323378f3-ba67-42f7-8ecf-d423ed5e9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3e9c39-d18e-4eea-b512-904d35b08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5d3a4779-b8c8-432a-a624-c5b32cfcc4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378f3-ba67-42f7-8ecf-d423ed5e915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1ef596a-1c28-4932-9d4a-f0237dbb1bcd}" ma:internalName="TaxCatchAll" ma:showField="CatchAllData" ma:web="323378f3-ba67-42f7-8ecf-d423ed5e91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1CCD3-D600-4757-B2FF-253FF2C04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3e9c39-d18e-4eea-b512-904d35b087e9"/>
    <ds:schemaRef ds:uri="323378f3-ba67-42f7-8ecf-d423ed5e91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302CE5-EC71-4042-90D0-E63D3D4EA7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2024-08-01T18:06:34Z</dcterms:modified>
</cp:coreProperties>
</file>