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filterPrivacy="1"/>
  <xr:revisionPtr revIDLastSave="9" documentId="8_{B875E69B-F4BE-40C7-AE5A-A68963FBFBFA}" xr6:coauthVersionLast="47" xr6:coauthVersionMax="47" xr10:uidLastSave="{D6D9B3E1-3FDA-4C1B-949F-AB9F1369F0F0}"/>
  <bookViews>
    <workbookView xWindow="20370" yWindow="-4815" windowWidth="29040" windowHeight="15990" firstSheet="2" activeTab="2" xr2:uid="{00000000-000D-0000-FFFF-FFFF00000000}"/>
  </bookViews>
  <sheets>
    <sheet name="dados" sheetId="2" state="hidden" r:id="rId1"/>
    <sheet name="servidor" sheetId="1" state="hidden" r:id="rId2"/>
    <sheet name="PRODUTOS" sheetId="3" r:id="rId3"/>
  </sheets>
  <definedNames>
    <definedName name="GRUPOS">dados!$A$1:$A$59</definedName>
    <definedName name="MOEDAS">dados!$D$1:$D$2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" i="3" l="1"/>
  <c r="K27" i="3"/>
  <c r="J27" i="3" s="1"/>
  <c r="K100" i="3"/>
  <c r="D100" i="3" s="1"/>
  <c r="P100" i="3" s="1"/>
  <c r="B100" i="3" s="1"/>
  <c r="I100" i="3"/>
  <c r="A100" i="3" s="1"/>
  <c r="F100" i="3"/>
  <c r="C100" i="3"/>
  <c r="K99" i="3"/>
  <c r="N99" i="3" s="1"/>
  <c r="I99" i="3"/>
  <c r="A99" i="3" s="1"/>
  <c r="F99" i="3"/>
  <c r="C99" i="3"/>
  <c r="K98" i="3"/>
  <c r="N98" i="3" s="1"/>
  <c r="I98" i="3"/>
  <c r="A98" i="3" s="1"/>
  <c r="F98" i="3"/>
  <c r="C98" i="3"/>
  <c r="K97" i="3"/>
  <c r="I97" i="3"/>
  <c r="A97" i="3" s="1"/>
  <c r="F97" i="3"/>
  <c r="C97" i="3"/>
  <c r="Q96" i="3"/>
  <c r="K96" i="3"/>
  <c r="N96" i="3" s="1"/>
  <c r="I96" i="3"/>
  <c r="A96" i="3" s="1"/>
  <c r="F96" i="3"/>
  <c r="C96" i="3"/>
  <c r="Q95" i="3"/>
  <c r="K95" i="3"/>
  <c r="N95" i="3" s="1"/>
  <c r="I95" i="3"/>
  <c r="A95" i="3" s="1"/>
  <c r="F95" i="3"/>
  <c r="C95" i="3"/>
  <c r="K94" i="3"/>
  <c r="N94" i="3" s="1"/>
  <c r="I94" i="3"/>
  <c r="A94" i="3" s="1"/>
  <c r="F94" i="3"/>
  <c r="C94" i="3"/>
  <c r="K93" i="3"/>
  <c r="I93" i="3"/>
  <c r="A93" i="3" s="1"/>
  <c r="F93" i="3"/>
  <c r="C93" i="3"/>
  <c r="K92" i="3"/>
  <c r="N92" i="3" s="1"/>
  <c r="I92" i="3"/>
  <c r="A92" i="3" s="1"/>
  <c r="F92" i="3"/>
  <c r="C92" i="3"/>
  <c r="K91" i="3"/>
  <c r="N91" i="3" s="1"/>
  <c r="I91" i="3"/>
  <c r="A91" i="3" s="1"/>
  <c r="F91" i="3"/>
  <c r="C91" i="3"/>
  <c r="K90" i="3"/>
  <c r="N90" i="3" s="1"/>
  <c r="I90" i="3"/>
  <c r="A90" i="3" s="1"/>
  <c r="F90" i="3"/>
  <c r="C90" i="3"/>
  <c r="K89" i="3"/>
  <c r="I89" i="3"/>
  <c r="A89" i="3" s="1"/>
  <c r="F89" i="3"/>
  <c r="C89" i="3"/>
  <c r="O88" i="3"/>
  <c r="K88" i="3"/>
  <c r="N88" i="3" s="1"/>
  <c r="I88" i="3"/>
  <c r="A88" i="3" s="1"/>
  <c r="F88" i="3"/>
  <c r="D88" i="3"/>
  <c r="P88" i="3" s="1"/>
  <c r="B88" i="3" s="1"/>
  <c r="C88" i="3"/>
  <c r="K87" i="3"/>
  <c r="N87" i="3" s="1"/>
  <c r="I87" i="3"/>
  <c r="A87" i="3" s="1"/>
  <c r="F87" i="3"/>
  <c r="C87" i="3"/>
  <c r="K86" i="3"/>
  <c r="N86" i="3" s="1"/>
  <c r="I86" i="3"/>
  <c r="A86" i="3" s="1"/>
  <c r="F86" i="3"/>
  <c r="C86" i="3"/>
  <c r="K85" i="3"/>
  <c r="I85" i="3"/>
  <c r="A85" i="3" s="1"/>
  <c r="F85" i="3"/>
  <c r="C85" i="3"/>
  <c r="K84" i="3"/>
  <c r="N84" i="3" s="1"/>
  <c r="I84" i="3"/>
  <c r="A84" i="3" s="1"/>
  <c r="F84" i="3"/>
  <c r="C84" i="3"/>
  <c r="K83" i="3"/>
  <c r="N83" i="3" s="1"/>
  <c r="I83" i="3"/>
  <c r="A83" i="3" s="1"/>
  <c r="F83" i="3"/>
  <c r="C83" i="3"/>
  <c r="K82" i="3"/>
  <c r="N82" i="3" s="1"/>
  <c r="I82" i="3"/>
  <c r="A82" i="3" s="1"/>
  <c r="F82" i="3"/>
  <c r="C82" i="3"/>
  <c r="K81" i="3"/>
  <c r="I81" i="3"/>
  <c r="A81" i="3" s="1"/>
  <c r="F81" i="3"/>
  <c r="C81" i="3"/>
  <c r="K80" i="3"/>
  <c r="N80" i="3" s="1"/>
  <c r="I80" i="3"/>
  <c r="A80" i="3" s="1"/>
  <c r="F80" i="3"/>
  <c r="C80" i="3"/>
  <c r="K79" i="3"/>
  <c r="N79" i="3" s="1"/>
  <c r="I79" i="3"/>
  <c r="A79" i="3" s="1"/>
  <c r="F79" i="3"/>
  <c r="C79" i="3"/>
  <c r="K78" i="3"/>
  <c r="Q78" i="3" s="1"/>
  <c r="I78" i="3"/>
  <c r="A78" i="3" s="1"/>
  <c r="F78" i="3"/>
  <c r="C78" i="3"/>
  <c r="K77" i="3"/>
  <c r="O77" i="3" s="1"/>
  <c r="I77" i="3"/>
  <c r="A77" i="3" s="1"/>
  <c r="F77" i="3"/>
  <c r="C77" i="3"/>
  <c r="K76" i="3"/>
  <c r="N76" i="3" s="1"/>
  <c r="I76" i="3"/>
  <c r="A76" i="3" s="1"/>
  <c r="F76" i="3"/>
  <c r="C76" i="3"/>
  <c r="K75" i="3"/>
  <c r="N75" i="3" s="1"/>
  <c r="I75" i="3"/>
  <c r="A75" i="3" s="1"/>
  <c r="F75" i="3"/>
  <c r="C75" i="3"/>
  <c r="K74" i="3"/>
  <c r="I74" i="3"/>
  <c r="A74" i="3" s="1"/>
  <c r="F74" i="3"/>
  <c r="C74" i="3"/>
  <c r="K73" i="3"/>
  <c r="O73" i="3" s="1"/>
  <c r="I73" i="3"/>
  <c r="A73" i="3" s="1"/>
  <c r="F73" i="3"/>
  <c r="C73" i="3"/>
  <c r="K72" i="3"/>
  <c r="N72" i="3" s="1"/>
  <c r="I72" i="3"/>
  <c r="F72" i="3"/>
  <c r="C72" i="3"/>
  <c r="O71" i="3"/>
  <c r="K71" i="3"/>
  <c r="Q71" i="3" s="1"/>
  <c r="I71" i="3"/>
  <c r="A71" i="3" s="1"/>
  <c r="F71" i="3"/>
  <c r="C71" i="3"/>
  <c r="K70" i="3"/>
  <c r="Q70" i="3" s="1"/>
  <c r="I70" i="3"/>
  <c r="A70" i="3" s="1"/>
  <c r="F70" i="3"/>
  <c r="C70" i="3"/>
  <c r="K69" i="3"/>
  <c r="Q69" i="3" s="1"/>
  <c r="I69" i="3"/>
  <c r="A69" i="3" s="1"/>
  <c r="F69" i="3"/>
  <c r="C69" i="3"/>
  <c r="O68" i="3"/>
  <c r="N68" i="3"/>
  <c r="K68" i="3"/>
  <c r="Q68" i="3" s="1"/>
  <c r="I68" i="3"/>
  <c r="A68" i="3" s="1"/>
  <c r="F68" i="3"/>
  <c r="D68" i="3"/>
  <c r="P68" i="3" s="1"/>
  <c r="B68" i="3" s="1"/>
  <c r="C68" i="3"/>
  <c r="O67" i="3"/>
  <c r="N67" i="3"/>
  <c r="Q67" i="3"/>
  <c r="D67" i="3"/>
  <c r="P67" i="3" s="1"/>
  <c r="B67" i="3" s="1"/>
  <c r="C67" i="3"/>
  <c r="A67" i="3"/>
  <c r="I66" i="3"/>
  <c r="A66" i="3" s="1"/>
  <c r="F66" i="3"/>
  <c r="C66" i="3"/>
  <c r="I65" i="3"/>
  <c r="A65" i="3" s="1"/>
  <c r="F65" i="3"/>
  <c r="C65" i="3"/>
  <c r="I64" i="3"/>
  <c r="A64" i="3" s="1"/>
  <c r="F64" i="3"/>
  <c r="C64" i="3"/>
  <c r="I63" i="3"/>
  <c r="A63" i="3" s="1"/>
  <c r="F63" i="3"/>
  <c r="C63" i="3"/>
  <c r="I62" i="3"/>
  <c r="A62" i="3" s="1"/>
  <c r="F62" i="3"/>
  <c r="C62" i="3"/>
  <c r="I61" i="3"/>
  <c r="A61" i="3" s="1"/>
  <c r="F61" i="3"/>
  <c r="C61" i="3"/>
  <c r="I60" i="3"/>
  <c r="A60" i="3" s="1"/>
  <c r="F60" i="3"/>
  <c r="C60" i="3"/>
  <c r="I59" i="3"/>
  <c r="A59" i="3" s="1"/>
  <c r="F59" i="3"/>
  <c r="C59" i="3"/>
  <c r="I58" i="3"/>
  <c r="A58" i="3" s="1"/>
  <c r="F58" i="3"/>
  <c r="C58" i="3"/>
  <c r="I57" i="3"/>
  <c r="A57" i="3" s="1"/>
  <c r="F57" i="3"/>
  <c r="C57" i="3"/>
  <c r="I56" i="3"/>
  <c r="A56" i="3" s="1"/>
  <c r="F56" i="3"/>
  <c r="C56" i="3"/>
  <c r="I55" i="3"/>
  <c r="A55" i="3" s="1"/>
  <c r="F55" i="3"/>
  <c r="C55" i="3"/>
  <c r="I54" i="3"/>
  <c r="A54" i="3" s="1"/>
  <c r="F54" i="3"/>
  <c r="C54" i="3"/>
  <c r="I53" i="3"/>
  <c r="A53" i="3" s="1"/>
  <c r="F53" i="3"/>
  <c r="C53" i="3"/>
  <c r="I52" i="3"/>
  <c r="A52" i="3" s="1"/>
  <c r="F52" i="3"/>
  <c r="C52" i="3"/>
  <c r="I51" i="3"/>
  <c r="F51" i="3"/>
  <c r="C51" i="3"/>
  <c r="I50" i="3"/>
  <c r="A50" i="3" s="1"/>
  <c r="F50" i="3"/>
  <c r="C50" i="3"/>
  <c r="I49" i="3"/>
  <c r="A49" i="3" s="1"/>
  <c r="F49" i="3"/>
  <c r="C49" i="3"/>
  <c r="I48" i="3"/>
  <c r="A48" i="3" s="1"/>
  <c r="F48" i="3"/>
  <c r="C48" i="3"/>
  <c r="I47" i="3"/>
  <c r="A47" i="3" s="1"/>
  <c r="F47" i="3"/>
  <c r="C47" i="3"/>
  <c r="I46" i="3"/>
  <c r="A46" i="3" s="1"/>
  <c r="F46" i="3"/>
  <c r="C46" i="3"/>
  <c r="I45" i="3"/>
  <c r="A45" i="3" s="1"/>
  <c r="F45" i="3"/>
  <c r="C45" i="3"/>
  <c r="I44" i="3"/>
  <c r="A44" i="3" s="1"/>
  <c r="F44" i="3"/>
  <c r="C44" i="3"/>
  <c r="I43" i="3"/>
  <c r="A43" i="3" s="1"/>
  <c r="F43" i="3"/>
  <c r="C43" i="3"/>
  <c r="I42" i="3"/>
  <c r="A42" i="3" s="1"/>
  <c r="F42" i="3"/>
  <c r="C42" i="3"/>
  <c r="I41" i="3"/>
  <c r="A41" i="3" s="1"/>
  <c r="F41" i="3"/>
  <c r="C41" i="3"/>
  <c r="I40" i="3"/>
  <c r="A40" i="3" s="1"/>
  <c r="F40" i="3"/>
  <c r="C40" i="3"/>
  <c r="I39" i="3"/>
  <c r="A39" i="3" s="1"/>
  <c r="F39" i="3"/>
  <c r="C39" i="3"/>
  <c r="I38" i="3"/>
  <c r="A38" i="3" s="1"/>
  <c r="F38" i="3"/>
  <c r="C38" i="3"/>
  <c r="I37" i="3"/>
  <c r="A37" i="3" s="1"/>
  <c r="F37" i="3"/>
  <c r="C37" i="3"/>
  <c r="I36" i="3"/>
  <c r="A36" i="3" s="1"/>
  <c r="F36" i="3"/>
  <c r="C36" i="3"/>
  <c r="I35" i="3"/>
  <c r="A35" i="3" s="1"/>
  <c r="F35" i="3"/>
  <c r="C35" i="3"/>
  <c r="I34" i="3"/>
  <c r="A34" i="3" s="1"/>
  <c r="F34" i="3"/>
  <c r="C34" i="3"/>
  <c r="I33" i="3"/>
  <c r="A33" i="3" s="1"/>
  <c r="F33" i="3"/>
  <c r="C33" i="3"/>
  <c r="I32" i="3"/>
  <c r="A32" i="3" s="1"/>
  <c r="F32" i="3"/>
  <c r="C32" i="3"/>
  <c r="I31" i="3"/>
  <c r="A31" i="3" s="1"/>
  <c r="F31" i="3"/>
  <c r="C31" i="3"/>
  <c r="I30" i="3"/>
  <c r="A30" i="3" s="1"/>
  <c r="F30" i="3"/>
  <c r="C30" i="3"/>
  <c r="I29" i="3"/>
  <c r="A29" i="3" s="1"/>
  <c r="F29" i="3"/>
  <c r="C29" i="3"/>
  <c r="I28" i="3"/>
  <c r="A28" i="3" s="1"/>
  <c r="F28" i="3"/>
  <c r="C28" i="3"/>
  <c r="I27" i="3"/>
  <c r="A27" i="3" s="1"/>
  <c r="F27" i="3"/>
  <c r="C27" i="3"/>
  <c r="I26" i="3"/>
  <c r="A26" i="3" s="1"/>
  <c r="F26" i="3"/>
  <c r="C26" i="3"/>
  <c r="A25" i="3"/>
  <c r="C25" i="3"/>
  <c r="A24" i="3"/>
  <c r="C24" i="3"/>
  <c r="A23" i="3"/>
  <c r="C23" i="3"/>
  <c r="A22" i="3"/>
  <c r="C22" i="3"/>
  <c r="A21" i="3"/>
  <c r="C21" i="3"/>
  <c r="A20" i="3"/>
  <c r="C20" i="3"/>
  <c r="A19" i="3"/>
  <c r="C19" i="3"/>
  <c r="C18" i="3"/>
  <c r="A18" i="3"/>
  <c r="A17" i="3"/>
  <c r="C17" i="3"/>
  <c r="A16" i="3"/>
  <c r="C16" i="3"/>
  <c r="A15" i="3"/>
  <c r="C15" i="3"/>
  <c r="D14" i="3"/>
  <c r="B14" i="3" s="1"/>
  <c r="C14" i="3"/>
  <c r="A14" i="3"/>
  <c r="A13" i="3"/>
  <c r="C13" i="3"/>
  <c r="C12" i="3"/>
  <c r="A12" i="3"/>
  <c r="A11" i="3"/>
  <c r="C11" i="3"/>
  <c r="A10" i="3"/>
  <c r="C10" i="3"/>
  <c r="A9" i="3"/>
  <c r="C9" i="3"/>
  <c r="C8" i="3"/>
  <c r="A8" i="3"/>
  <c r="A7" i="3"/>
  <c r="C7" i="3"/>
  <c r="A6" i="3"/>
  <c r="C6" i="3"/>
  <c r="C5" i="3"/>
  <c r="A4" i="3"/>
  <c r="C4" i="3"/>
  <c r="A3" i="3"/>
  <c r="C3" i="3"/>
  <c r="G3" i="1"/>
  <c r="E68" i="3" l="1"/>
  <c r="E14" i="3"/>
  <c r="E5" i="3"/>
  <c r="E12" i="3"/>
  <c r="E67" i="3"/>
  <c r="D72" i="3"/>
  <c r="P72" i="3" s="1"/>
  <c r="B72" i="3" s="1"/>
  <c r="Q72" i="3"/>
  <c r="D8" i="3"/>
  <c r="B8" i="3" s="1"/>
  <c r="E15" i="3"/>
  <c r="E11" i="3"/>
  <c r="E6" i="3"/>
  <c r="E9" i="3"/>
  <c r="D7" i="3"/>
  <c r="B7" i="3" s="1"/>
  <c r="D70" i="3"/>
  <c r="P70" i="3" s="1"/>
  <c r="B70" i="3" s="1"/>
  <c r="D84" i="3"/>
  <c r="P84" i="3" s="1"/>
  <c r="B84" i="3" s="1"/>
  <c r="O84" i="3"/>
  <c r="Q91" i="3"/>
  <c r="E91" i="3" s="1"/>
  <c r="Q98" i="3"/>
  <c r="D80" i="3"/>
  <c r="P80" i="3" s="1"/>
  <c r="B80" i="3" s="1"/>
  <c r="O80" i="3"/>
  <c r="Q84" i="3"/>
  <c r="E84" i="3" s="1"/>
  <c r="Q94" i="3"/>
  <c r="D11" i="3"/>
  <c r="B11" i="3" s="1"/>
  <c r="D19" i="3"/>
  <c r="B19" i="3" s="1"/>
  <c r="Q82" i="3"/>
  <c r="D23" i="3"/>
  <c r="B23" i="3" s="1"/>
  <c r="D4" i="3"/>
  <c r="B4" i="3" s="1"/>
  <c r="D3" i="3"/>
  <c r="B3" i="3" s="1"/>
  <c r="D20" i="3"/>
  <c r="B20" i="3" s="1"/>
  <c r="D24" i="3"/>
  <c r="B24" i="3" s="1"/>
  <c r="D12" i="3"/>
  <c r="B12" i="3" s="1"/>
  <c r="D15" i="3"/>
  <c r="B15" i="3" s="1"/>
  <c r="D16" i="3"/>
  <c r="B16" i="3" s="1"/>
  <c r="D21" i="3"/>
  <c r="B21" i="3" s="1"/>
  <c r="D22" i="3"/>
  <c r="B22" i="3" s="1"/>
  <c r="A51" i="3"/>
  <c r="D69" i="3"/>
  <c r="P69" i="3" s="1"/>
  <c r="B69" i="3" s="1"/>
  <c r="N69" i="3"/>
  <c r="E69" i="3" s="1"/>
  <c r="O70" i="3"/>
  <c r="A72" i="3"/>
  <c r="O72" i="3"/>
  <c r="D73" i="3"/>
  <c r="P73" i="3" s="1"/>
  <c r="B73" i="3" s="1"/>
  <c r="Q79" i="3"/>
  <c r="D17" i="3"/>
  <c r="B17" i="3" s="1"/>
  <c r="E21" i="3"/>
  <c r="O69" i="3"/>
  <c r="D71" i="3"/>
  <c r="P71" i="3" s="1"/>
  <c r="B71" i="3" s="1"/>
  <c r="N71" i="3"/>
  <c r="E71" i="3" s="1"/>
  <c r="Q75" i="3"/>
  <c r="E75" i="3" s="1"/>
  <c r="Q76" i="3"/>
  <c r="Q83" i="3"/>
  <c r="Q86" i="3"/>
  <c r="Q88" i="3"/>
  <c r="E88" i="3" s="1"/>
  <c r="D92" i="3"/>
  <c r="P92" i="3" s="1"/>
  <c r="B92" i="3" s="1"/>
  <c r="O92" i="3"/>
  <c r="Q99" i="3"/>
  <c r="Q87" i="3"/>
  <c r="Q90" i="3"/>
  <c r="Q92" i="3"/>
  <c r="E92" i="3" s="1"/>
  <c r="D96" i="3"/>
  <c r="P96" i="3" s="1"/>
  <c r="B96" i="3" s="1"/>
  <c r="O96" i="3"/>
  <c r="E96" i="3" s="1"/>
  <c r="N70" i="3"/>
  <c r="E70" i="3" s="1"/>
  <c r="D76" i="3"/>
  <c r="P76" i="3" s="1"/>
  <c r="B76" i="3" s="1"/>
  <c r="O76" i="3"/>
  <c r="D77" i="3"/>
  <c r="P77" i="3" s="1"/>
  <c r="B77" i="3" s="1"/>
  <c r="Q80" i="3"/>
  <c r="E80" i="3" s="1"/>
  <c r="D13" i="3"/>
  <c r="B13" i="3" s="1"/>
  <c r="E17" i="3"/>
  <c r="D5" i="3"/>
  <c r="B5" i="3" s="1"/>
  <c r="D9" i="3"/>
  <c r="B9" i="3" s="1"/>
  <c r="E10" i="3"/>
  <c r="D25" i="3"/>
  <c r="B25" i="3" s="1"/>
  <c r="D6" i="3"/>
  <c r="B6" i="3" s="1"/>
  <c r="D10" i="3"/>
  <c r="B10" i="3" s="1"/>
  <c r="D18" i="3"/>
  <c r="B18" i="3" s="1"/>
  <c r="N74" i="3"/>
  <c r="O74" i="3"/>
  <c r="D74" i="3"/>
  <c r="P74" i="3" s="1"/>
  <c r="B74" i="3" s="1"/>
  <c r="N89" i="3"/>
  <c r="Q89" i="3"/>
  <c r="O89" i="3"/>
  <c r="D89" i="3"/>
  <c r="P89" i="3" s="1"/>
  <c r="B89" i="3" s="1"/>
  <c r="Q74" i="3"/>
  <c r="E74" i="3" s="1"/>
  <c r="N77" i="3"/>
  <c r="Q77" i="3"/>
  <c r="N85" i="3"/>
  <c r="Q85" i="3"/>
  <c r="E85" i="3" s="1"/>
  <c r="O85" i="3"/>
  <c r="D85" i="3"/>
  <c r="P85" i="3" s="1"/>
  <c r="B85" i="3" s="1"/>
  <c r="N73" i="3"/>
  <c r="Q73" i="3"/>
  <c r="E73" i="3" s="1"/>
  <c r="N81" i="3"/>
  <c r="Q81" i="3"/>
  <c r="O81" i="3"/>
  <c r="D81" i="3"/>
  <c r="P81" i="3" s="1"/>
  <c r="B81" i="3" s="1"/>
  <c r="N97" i="3"/>
  <c r="Q97" i="3"/>
  <c r="O97" i="3"/>
  <c r="D97" i="3"/>
  <c r="P97" i="3" s="1"/>
  <c r="B97" i="3" s="1"/>
  <c r="N78" i="3"/>
  <c r="E78" i="3" s="1"/>
  <c r="O78" i="3"/>
  <c r="D78" i="3"/>
  <c r="P78" i="3" s="1"/>
  <c r="B78" i="3" s="1"/>
  <c r="N93" i="3"/>
  <c r="Q93" i="3"/>
  <c r="O93" i="3"/>
  <c r="D93" i="3"/>
  <c r="P93" i="3" s="1"/>
  <c r="B93" i="3" s="1"/>
  <c r="D82" i="3"/>
  <c r="P82" i="3" s="1"/>
  <c r="B82" i="3" s="1"/>
  <c r="O82" i="3"/>
  <c r="D86" i="3"/>
  <c r="P86" i="3" s="1"/>
  <c r="B86" i="3" s="1"/>
  <c r="O86" i="3"/>
  <c r="D90" i="3"/>
  <c r="P90" i="3" s="1"/>
  <c r="B90" i="3" s="1"/>
  <c r="O90" i="3"/>
  <c r="D94" i="3"/>
  <c r="P94" i="3" s="1"/>
  <c r="B94" i="3" s="1"/>
  <c r="O94" i="3"/>
  <c r="D98" i="3"/>
  <c r="P98" i="3" s="1"/>
  <c r="B98" i="3" s="1"/>
  <c r="O98" i="3"/>
  <c r="D75" i="3"/>
  <c r="P75" i="3" s="1"/>
  <c r="B75" i="3" s="1"/>
  <c r="O75" i="3"/>
  <c r="D79" i="3"/>
  <c r="P79" i="3" s="1"/>
  <c r="B79" i="3" s="1"/>
  <c r="O79" i="3"/>
  <c r="D83" i="3"/>
  <c r="P83" i="3" s="1"/>
  <c r="B83" i="3" s="1"/>
  <c r="O83" i="3"/>
  <c r="D87" i="3"/>
  <c r="P87" i="3" s="1"/>
  <c r="B87" i="3" s="1"/>
  <c r="O87" i="3"/>
  <c r="D91" i="3"/>
  <c r="P91" i="3" s="1"/>
  <c r="B91" i="3" s="1"/>
  <c r="O91" i="3"/>
  <c r="D95" i="3"/>
  <c r="P95" i="3" s="1"/>
  <c r="B95" i="3" s="1"/>
  <c r="O95" i="3"/>
  <c r="E95" i="3" s="1"/>
  <c r="D99" i="3"/>
  <c r="P99" i="3" s="1"/>
  <c r="B99" i="3" s="1"/>
  <c r="O99" i="3"/>
  <c r="Q100" i="3"/>
  <c r="E100" i="3" s="1"/>
  <c r="O100" i="3"/>
  <c r="N100" i="3"/>
  <c r="E87" i="3" l="1"/>
  <c r="E86" i="3"/>
  <c r="E24" i="3"/>
  <c r="E20" i="3"/>
  <c r="E93" i="3"/>
  <c r="E89" i="3"/>
  <c r="E22" i="3"/>
  <c r="E90" i="3"/>
  <c r="E76" i="3"/>
  <c r="E79" i="3"/>
  <c r="E13" i="3"/>
  <c r="E23" i="3"/>
  <c r="E94" i="3"/>
  <c r="E98" i="3"/>
  <c r="E19" i="3"/>
  <c r="E72" i="3"/>
  <c r="E16" i="3"/>
  <c r="E8" i="3"/>
  <c r="E82" i="3"/>
  <c r="E99" i="3"/>
  <c r="E3" i="3"/>
  <c r="E97" i="3"/>
  <c r="E81" i="3"/>
  <c r="E77" i="3"/>
  <c r="E18" i="3"/>
  <c r="E83" i="3"/>
  <c r="E4" i="3"/>
  <c r="E25" i="3"/>
  <c r="E7" i="3"/>
  <c r="K50" i="3"/>
  <c r="N46" i="3"/>
  <c r="K46" i="3"/>
  <c r="D46" i="3" s="1"/>
  <c r="P46" i="3" s="1"/>
  <c r="B46" i="3" s="1"/>
  <c r="K42" i="3"/>
  <c r="K54" i="3"/>
  <c r="N38" i="3"/>
  <c r="K38" i="3"/>
  <c r="D38" i="3" s="1"/>
  <c r="P38" i="3" s="1"/>
  <c r="B38" i="3" s="1"/>
  <c r="K34" i="3"/>
  <c r="K30" i="3"/>
  <c r="K65" i="3"/>
  <c r="K61" i="3"/>
  <c r="K57" i="3"/>
  <c r="K53" i="3"/>
  <c r="K49" i="3"/>
  <c r="K45" i="3"/>
  <c r="K41" i="3"/>
  <c r="K37" i="3"/>
  <c r="K29" i="3"/>
  <c r="K58" i="3"/>
  <c r="K60" i="3"/>
  <c r="K56" i="3"/>
  <c r="K52" i="3"/>
  <c r="K48" i="3"/>
  <c r="K44" i="3"/>
  <c r="K36" i="3"/>
  <c r="K28" i="3"/>
  <c r="D28" i="3" s="1"/>
  <c r="P28" i="3" s="1"/>
  <c r="B28" i="3" s="1"/>
  <c r="K32" i="3"/>
  <c r="K33" i="3"/>
  <c r="K40" i="3"/>
  <c r="Q62" i="3"/>
  <c r="K62" i="3"/>
  <c r="N64" i="3"/>
  <c r="K64" i="3"/>
  <c r="O64" i="3" s="1"/>
  <c r="K66" i="3"/>
  <c r="K63" i="3"/>
  <c r="O59" i="3"/>
  <c r="K59" i="3"/>
  <c r="Q59" i="3"/>
  <c r="D55" i="3"/>
  <c r="P55" i="3" s="1"/>
  <c r="B55" i="3" s="1"/>
  <c r="K55" i="3"/>
  <c r="K51" i="3"/>
  <c r="K47" i="3"/>
  <c r="K43" i="3"/>
  <c r="D39" i="3"/>
  <c r="P39" i="3" s="1"/>
  <c r="B39" i="3" s="1"/>
  <c r="N39" i="3"/>
  <c r="K39" i="3"/>
  <c r="Q39" i="3"/>
  <c r="K35" i="3"/>
  <c r="J35" i="3" s="1"/>
  <c r="K31" i="3"/>
  <c r="O27" i="3"/>
  <c r="N59" i="3" l="1"/>
  <c r="J59" i="3"/>
  <c r="O54" i="3"/>
  <c r="J54" i="3"/>
  <c r="N51" i="3"/>
  <c r="J51" i="3"/>
  <c r="D40" i="3"/>
  <c r="P40" i="3" s="1"/>
  <c r="B40" i="3" s="1"/>
  <c r="J40" i="3"/>
  <c r="D48" i="3"/>
  <c r="P48" i="3" s="1"/>
  <c r="B48" i="3" s="1"/>
  <c r="J48" i="3"/>
  <c r="N60" i="3"/>
  <c r="J60" i="3"/>
  <c r="Q53" i="3"/>
  <c r="J53" i="3"/>
  <c r="D43" i="3"/>
  <c r="P43" i="3" s="1"/>
  <c r="J43" i="3"/>
  <c r="O51" i="3"/>
  <c r="D63" i="3"/>
  <c r="P63" i="3" s="1"/>
  <c r="J63" i="3"/>
  <c r="Q40" i="3"/>
  <c r="Q48" i="3"/>
  <c r="D58" i="3"/>
  <c r="P58" i="3" s="1"/>
  <c r="B58" i="3" s="1"/>
  <c r="J58" i="3"/>
  <c r="O41" i="3"/>
  <c r="J41" i="3"/>
  <c r="Q57" i="3"/>
  <c r="J57" i="3"/>
  <c r="O39" i="3"/>
  <c r="J39" i="3"/>
  <c r="E39" i="3" s="1"/>
  <c r="D47" i="3"/>
  <c r="P47" i="3" s="1"/>
  <c r="B47" i="3" s="1"/>
  <c r="J47" i="3"/>
  <c r="N55" i="3"/>
  <c r="J55" i="3"/>
  <c r="D66" i="3"/>
  <c r="P66" i="3" s="1"/>
  <c r="B66" i="3" s="1"/>
  <c r="J66" i="3"/>
  <c r="D62" i="3"/>
  <c r="P62" i="3" s="1"/>
  <c r="B62" i="3" s="1"/>
  <c r="J62" i="3"/>
  <c r="N52" i="3"/>
  <c r="J52" i="3"/>
  <c r="O58" i="3"/>
  <c r="O45" i="3"/>
  <c r="J45" i="3"/>
  <c r="O61" i="3"/>
  <c r="J61" i="3"/>
  <c r="N42" i="3"/>
  <c r="J42" i="3"/>
  <c r="O50" i="3"/>
  <c r="J50" i="3"/>
  <c r="N37" i="3"/>
  <c r="J37" i="3"/>
  <c r="Q51" i="3"/>
  <c r="D59" i="3"/>
  <c r="P59" i="3" s="1"/>
  <c r="B59" i="3" s="1"/>
  <c r="D64" i="3"/>
  <c r="P64" i="3" s="1"/>
  <c r="B64" i="3" s="1"/>
  <c r="J64" i="3"/>
  <c r="N44" i="3"/>
  <c r="J44" i="3"/>
  <c r="N56" i="3"/>
  <c r="J56" i="3"/>
  <c r="Q49" i="3"/>
  <c r="J49" i="3"/>
  <c r="N65" i="3"/>
  <c r="J65" i="3"/>
  <c r="O38" i="3"/>
  <c r="J38" i="3"/>
  <c r="Q46" i="3"/>
  <c r="E46" i="3" s="1"/>
  <c r="J46" i="3"/>
  <c r="O34" i="3"/>
  <c r="J34" i="3"/>
  <c r="D31" i="3"/>
  <c r="P31" i="3" s="1"/>
  <c r="B31" i="3" s="1"/>
  <c r="J31" i="3"/>
  <c r="N32" i="3"/>
  <c r="J32" i="3"/>
  <c r="Q32" i="3"/>
  <c r="Q36" i="3"/>
  <c r="J36" i="3"/>
  <c r="D32" i="3"/>
  <c r="P32" i="3" s="1"/>
  <c r="B32" i="3" s="1"/>
  <c r="D29" i="3"/>
  <c r="P29" i="3" s="1"/>
  <c r="B29" i="3" s="1"/>
  <c r="J29" i="3"/>
  <c r="Q31" i="3"/>
  <c r="D33" i="3"/>
  <c r="P33" i="3" s="1"/>
  <c r="B33" i="3" s="1"/>
  <c r="J33" i="3"/>
  <c r="O28" i="3"/>
  <c r="J28" i="3"/>
  <c r="Q30" i="3"/>
  <c r="J30" i="3"/>
  <c r="N28" i="3"/>
  <c r="N47" i="3"/>
  <c r="Q44" i="3"/>
  <c r="E44" i="3" s="1"/>
  <c r="O31" i="3"/>
  <c r="O44" i="3"/>
  <c r="N31" i="3"/>
  <c r="Q47" i="3"/>
  <c r="O32" i="3"/>
  <c r="Q28" i="3"/>
  <c r="E28" i="3" s="1"/>
  <c r="O36" i="3"/>
  <c r="Q29" i="3"/>
  <c r="D42" i="3"/>
  <c r="P42" i="3" s="1"/>
  <c r="B42" i="3" s="1"/>
  <c r="O43" i="3"/>
  <c r="Q55" i="3"/>
  <c r="O55" i="3"/>
  <c r="N63" i="3"/>
  <c r="N66" i="3"/>
  <c r="O33" i="3"/>
  <c r="Q52" i="3"/>
  <c r="Q56" i="3"/>
  <c r="E56" i="3" s="1"/>
  <c r="D60" i="3"/>
  <c r="P60" i="3" s="1"/>
  <c r="B60" i="3" s="1"/>
  <c r="Q37" i="3"/>
  <c r="Q41" i="3"/>
  <c r="O49" i="3"/>
  <c r="O57" i="3"/>
  <c r="Q61" i="3"/>
  <c r="O65" i="3"/>
  <c r="N34" i="3"/>
  <c r="D54" i="3"/>
  <c r="P54" i="3" s="1"/>
  <c r="B54" i="3" s="1"/>
  <c r="O42" i="3"/>
  <c r="D50" i="3"/>
  <c r="P50" i="3" s="1"/>
  <c r="B50" i="3" s="1"/>
  <c r="D27" i="3"/>
  <c r="P27" i="3" s="1"/>
  <c r="B27" i="3" s="1"/>
  <c r="Q63" i="3"/>
  <c r="O66" i="3"/>
  <c r="O37" i="3"/>
  <c r="B43" i="3"/>
  <c r="Q33" i="3"/>
  <c r="O52" i="3"/>
  <c r="Q27" i="3"/>
  <c r="N27" i="3"/>
  <c r="Q43" i="3"/>
  <c r="N43" i="3"/>
  <c r="O47" i="3"/>
  <c r="D51" i="3"/>
  <c r="P51" i="3" s="1"/>
  <c r="B51" i="3" s="1"/>
  <c r="O63" i="3"/>
  <c r="Q66" i="3"/>
  <c r="O62" i="3"/>
  <c r="O40" i="3"/>
  <c r="D44" i="3"/>
  <c r="P44" i="3" s="1"/>
  <c r="B44" i="3" s="1"/>
  <c r="O48" i="3"/>
  <c r="D52" i="3"/>
  <c r="P52" i="3" s="1"/>
  <c r="B52" i="3" s="1"/>
  <c r="Q60" i="3"/>
  <c r="E60" i="3" s="1"/>
  <c r="N58" i="3"/>
  <c r="O29" i="3"/>
  <c r="D37" i="3"/>
  <c r="P37" i="3" s="1"/>
  <c r="B37" i="3" s="1"/>
  <c r="Q45" i="3"/>
  <c r="O53" i="3"/>
  <c r="D57" i="3"/>
  <c r="P57" i="3" s="1"/>
  <c r="B57" i="3" s="1"/>
  <c r="D61" i="3"/>
  <c r="P61" i="3" s="1"/>
  <c r="B61" i="3" s="1"/>
  <c r="N30" i="3"/>
  <c r="N54" i="3"/>
  <c r="Q50" i="3"/>
  <c r="N35" i="3"/>
  <c r="D35" i="3"/>
  <c r="P35" i="3" s="1"/>
  <c r="B35" i="3" s="1"/>
  <c r="O35" i="3"/>
  <c r="Q35" i="3"/>
  <c r="B63" i="3"/>
  <c r="Q38" i="3"/>
  <c r="E38" i="3" s="1"/>
  <c r="Q54" i="3"/>
  <c r="Q64" i="3"/>
  <c r="N62" i="3"/>
  <c r="E62" i="3" s="1"/>
  <c r="N40" i="3"/>
  <c r="N33" i="3"/>
  <c r="N36" i="3"/>
  <c r="D36" i="3"/>
  <c r="P36" i="3" s="1"/>
  <c r="B36" i="3" s="1"/>
  <c r="N48" i="3"/>
  <c r="O56" i="3"/>
  <c r="D56" i="3"/>
  <c r="P56" i="3" s="1"/>
  <c r="B56" i="3" s="1"/>
  <c r="O60" i="3"/>
  <c r="Q58" i="3"/>
  <c r="E58" i="3" s="1"/>
  <c r="N29" i="3"/>
  <c r="N41" i="3"/>
  <c r="D41" i="3"/>
  <c r="P41" i="3" s="1"/>
  <c r="B41" i="3" s="1"/>
  <c r="N45" i="3"/>
  <c r="D45" i="3"/>
  <c r="P45" i="3" s="1"/>
  <c r="B45" i="3" s="1"/>
  <c r="N49" i="3"/>
  <c r="D49" i="3"/>
  <c r="P49" i="3" s="1"/>
  <c r="B49" i="3" s="1"/>
  <c r="N53" i="3"/>
  <c r="D53" i="3"/>
  <c r="P53" i="3" s="1"/>
  <c r="B53" i="3" s="1"/>
  <c r="N57" i="3"/>
  <c r="N61" i="3"/>
  <c r="Q65" i="3"/>
  <c r="E65" i="3" s="1"/>
  <c r="D65" i="3"/>
  <c r="P65" i="3" s="1"/>
  <c r="B65" i="3" s="1"/>
  <c r="O30" i="3"/>
  <c r="D30" i="3"/>
  <c r="P30" i="3" s="1"/>
  <c r="B30" i="3" s="1"/>
  <c r="Q34" i="3"/>
  <c r="E34" i="3" s="1"/>
  <c r="D34" i="3"/>
  <c r="P34" i="3" s="1"/>
  <c r="B34" i="3" s="1"/>
  <c r="Q42" i="3"/>
  <c r="O46" i="3"/>
  <c r="N50" i="3"/>
  <c r="E57" i="3" l="1"/>
  <c r="E27" i="3"/>
  <c r="E52" i="3"/>
  <c r="E47" i="3"/>
  <c r="E30" i="3"/>
  <c r="E42" i="3"/>
  <c r="E64" i="3"/>
  <c r="E35" i="3"/>
  <c r="E50" i="3"/>
  <c r="E66" i="3"/>
  <c r="E61" i="3"/>
  <c r="E37" i="3"/>
  <c r="E55" i="3"/>
  <c r="E31" i="3"/>
  <c r="E49" i="3"/>
  <c r="E59" i="3"/>
  <c r="E48" i="3"/>
  <c r="E45" i="3"/>
  <c r="E32" i="3"/>
  <c r="E41" i="3"/>
  <c r="E29" i="3"/>
  <c r="E54" i="3"/>
  <c r="E43" i="3"/>
  <c r="E33" i="3"/>
  <c r="E63" i="3"/>
  <c r="E36" i="3"/>
  <c r="E51" i="3"/>
  <c r="E40" i="3"/>
  <c r="E53" i="3"/>
  <c r="K26" i="3"/>
  <c r="D26" i="3" l="1"/>
  <c r="P26" i="3" s="1"/>
  <c r="B26" i="3" s="1"/>
  <c r="J26" i="3"/>
  <c r="O26" i="3"/>
  <c r="N26" i="3"/>
  <c r="Q26" i="3"/>
  <c r="E26" i="3" s="1"/>
</calcChain>
</file>

<file path=xl/sharedStrings.xml><?xml version="1.0" encoding="utf-8"?>
<sst xmlns="http://schemas.openxmlformats.org/spreadsheetml/2006/main" count="2608" uniqueCount="1267">
  <si>
    <t>Antivírus e Segurança</t>
  </si>
  <si>
    <t>US$</t>
  </si>
  <si>
    <t>3000267 || ADENDO DE CONTRATO</t>
  </si>
  <si>
    <t>R$</t>
  </si>
  <si>
    <t>3175213 || 1 additional year of Basic maintenance prepaid for Veeam Data Platform Essentials Enterprise Plus. For customers who own Veeam Data Platform Essentials Enterprise Plus, Basic Support socket licensing</t>
  </si>
  <si>
    <t>TESTE</t>
  </si>
  <si>
    <t>Armazenamento</t>
  </si>
  <si>
    <t>2848553 || APPLIANCE FIREWALL</t>
  </si>
  <si>
    <t>4680ACUB</t>
  </si>
  <si>
    <t>3166307 || 1.5m 12Gb SAS Cable (mSAS HD</t>
  </si>
  <si>
    <t>Armazenamento Cloud</t>
  </si>
  <si>
    <t>3000391 || APPLIANCE FIREWALL - Hardware as a Service (HaaS) MENSAL</t>
  </si>
  <si>
    <t>3003118 || 1.92 TB  discos SSD</t>
  </si>
  <si>
    <t>Backup e Recuperação de Dados on-Cloud</t>
  </si>
  <si>
    <t>3161309 || APPLIANCE FIREWALL FORTINET 40F</t>
  </si>
  <si>
    <t>3024908 || 1.92 Tb 12 Gb Sas 2.5 Inch Flash Drive</t>
  </si>
  <si>
    <t>Componentes</t>
  </si>
  <si>
    <t>3171193 || APPLIANCE FIREWALL FORTINET 60F</t>
  </si>
  <si>
    <t>3024964 || 1.92TB 2.5 Flash Drive</t>
  </si>
  <si>
    <t>Componentes de Armazenamento</t>
  </si>
  <si>
    <t>3163077 || APPLIANCE FIREWALL SONICWALL TZ670</t>
  </si>
  <si>
    <t>3089302 || 1.92TB 2.5 RI SSD FRU G2</t>
  </si>
  <si>
    <t>Componentes de Energia</t>
  </si>
  <si>
    <t>3168013 || APPLIANCE FIREWALL SOPHOS XGS 116</t>
  </si>
  <si>
    <t>2848547 || 1.92TB SSD</t>
  </si>
  <si>
    <t>Componentes de Rede</t>
  </si>
  <si>
    <t>3168035 || APPLIANCE FIREWALL SOPHOS XGS 136</t>
  </si>
  <si>
    <t>4680ALBD</t>
  </si>
  <si>
    <t>3166292 || 10Gb Ethernet Adapter Pair</t>
  </si>
  <si>
    <t>Componentes de Servidores</t>
  </si>
  <si>
    <t>3168024 || APPLIANCE FIREWALL SOPHOS XGS 2300</t>
  </si>
  <si>
    <t>3085828 || 12TB Ultrium 8 Tape Cartridge</t>
  </si>
  <si>
    <t>Configuração 2 RDSAPP</t>
  </si>
  <si>
    <t>3031392 || ARMAZENAMENTO CLOUD - BACKUP</t>
  </si>
  <si>
    <t>3085829 || 12TB Ultrium 8 Tape Cartridge 20pck</t>
  </si>
  <si>
    <t>Consultoria em TI</t>
  </si>
  <si>
    <t>2597966 || BITDEFENDER</t>
  </si>
  <si>
    <t>3004715 || 16Gb FC Adapter Pair</t>
  </si>
  <si>
    <t>Contrato de Serviços de Suporte Técnico</t>
  </si>
  <si>
    <t>3060374 || BITDEFENDER - GRAVITYZONE ADVANCED BUSINESS SECURITY</t>
  </si>
  <si>
    <t>4F17A14487</t>
  </si>
  <si>
    <t>3059810 || 1U Performance Fan Option Kit</t>
  </si>
  <si>
    <t>Energia</t>
  </si>
  <si>
    <t>2638031 || BITDEFENDER - GRAVITYZONE BUSINESS SECURITY ENTERPRISE</t>
  </si>
  <si>
    <t>2891811 || 2 additional years of Basic maintenance prepaid for Veeam Data Platform Essentials Enterprise Plus. 2 socket pack.</t>
  </si>
  <si>
    <t>Firewalls</t>
  </si>
  <si>
    <t>2638032 || BITDEFENDER - GRAVITYZONE BUSINESS SECURITY PREMIUM</t>
  </si>
  <si>
    <t>2072AL6BC</t>
  </si>
  <si>
    <t>2575375 || 2.4 TB 10,000 RPM 12 GB SAS 2.5 INCH HDD</t>
  </si>
  <si>
    <t>HARDWARE</t>
  </si>
  <si>
    <t>3005264 || CALLS MICROSOFT</t>
  </si>
  <si>
    <t>3004721 || 2.4 TB 10,000 RPM 12 GB SAS 2.5 INCH HDD</t>
  </si>
  <si>
    <t>Implantação e Configuração</t>
  </si>
  <si>
    <t>2717767 || CONTRATO DE SERVIÇOS DE SUPORTE</t>
  </si>
  <si>
    <t>3174299 || 2.4tb 10k 12gbps Sas</t>
  </si>
  <si>
    <t>Implementação</t>
  </si>
  <si>
    <t>3028474 || CONTRATO DE SERVIÇOS DE SUPORTE CLOUD</t>
  </si>
  <si>
    <t>3024963 || 2.4TB 10K 2.5 Inch HDD</t>
  </si>
  <si>
    <t>Implementação e Configuração em Nuvem</t>
  </si>
  <si>
    <t>3000351 || CONTRATO DE SUPORTE E GERENCIAMENTO</t>
  </si>
  <si>
    <t>3004716 || 2.4TB 10K 2.5" HDD</t>
  </si>
  <si>
    <t>Implementação e Configuração on-Premises</t>
  </si>
  <si>
    <t>2999452 || CONTRATO DE SUPORTE TÉCNICO - SISTEMAS</t>
  </si>
  <si>
    <t>2848548 || 2.4TB SAS 10k</t>
  </si>
  <si>
    <t>Infraestrutura Física / Lógica</t>
  </si>
  <si>
    <t>3004501 || DESCONSIDERAR - SERVIÇOS DE IMPLEMENTAÇÃO DO PROJETO - COM CONTRATO</t>
  </si>
  <si>
    <t>4XB7A38273</t>
  </si>
  <si>
    <t>3059814 || 2.5" MV 960GB EN SATA SSD</t>
  </si>
  <si>
    <t>Instalação de Gateway de TS com Acesso Web</t>
  </si>
  <si>
    <t>3002773 || EC2</t>
  </si>
  <si>
    <t>3068598 || 2.8M Power Cord 250V Brazil</t>
  </si>
  <si>
    <t>Licença PFSense</t>
  </si>
  <si>
    <t>3057919 || ESTAÇÃO DE TRABALHO</t>
  </si>
  <si>
    <t>6532</t>
  </si>
  <si>
    <t>2779699 || 2.8m, 10A/250V, C13 to NBR 14136 (Brazil) Line Cord</t>
  </si>
  <si>
    <t>Licenças AD Backup</t>
  </si>
  <si>
    <t>3052467 || ESTIMATIVA AWS</t>
  </si>
  <si>
    <t>4680AL3H</t>
  </si>
  <si>
    <t>3166308 || 20TB 7.2K 3.5 Inch NL HDD</t>
  </si>
  <si>
    <t>Licenças BitDefender</t>
  </si>
  <si>
    <t>2983757 || HARDWARE ORIGINAL HOMOLOGADO</t>
  </si>
  <si>
    <t>BFYE</t>
  </si>
  <si>
    <t>2779687 || 2779687 || Operating mode selection for: "Efficiency - Favoring Performance Mode"</t>
  </si>
  <si>
    <t>Licenças Microsoft</t>
  </si>
  <si>
    <t>2983761 || HARDWARE PARALELO</t>
  </si>
  <si>
    <t>5977</t>
  </si>
  <si>
    <t>2779690 || 2779690 || Select Storage devices - no configured RAID required</t>
  </si>
  <si>
    <t>Licenças Veeam</t>
  </si>
  <si>
    <t>2848967 || IMPLEMENTAÇÃO DE PROJETO</t>
  </si>
  <si>
    <t>B5T1</t>
  </si>
  <si>
    <t>2779695 || 2779695 || ThinkSystem Broadcom 5719 1GbE RJ45 4-port OCP Ethernet Adapter</t>
  </si>
  <si>
    <t>Licenças Vmware</t>
  </si>
  <si>
    <t>3002858 || IMPLEMENTAÇÃO DO PROJETO COM CONTRATO DE MANUTENÇÃO</t>
  </si>
  <si>
    <t>B5XH</t>
  </si>
  <si>
    <t>2790185 || 2790185 || ThinkSystem M.2 SATA 2-Bay RAID Enablement Kit</t>
  </si>
  <si>
    <t>Licenciamento de Firewall</t>
  </si>
  <si>
    <t>3002889 || IMPLEMENTAÇÃO DO PROJETO COM CONTRATO DE MANUTENÇÃO</t>
  </si>
  <si>
    <t>BHJN</t>
  </si>
  <si>
    <t>2790201 || 2U MB PSU Airduct</t>
  </si>
  <si>
    <t>Licenciamento Exata</t>
  </si>
  <si>
    <t>3160952 || INFRAESTRUTURA - CABEAMENTO ESTRUTURADO</t>
  </si>
  <si>
    <t>3175215 || 3 additional years of Basic maintenance renewal for for Veeam Data Platform Essentials Enterprise Plus</t>
  </si>
  <si>
    <t>Licenciamento PONTOMAIS</t>
  </si>
  <si>
    <t>3053626 || INFRAESTRUTURA  RACK / NOBREAK / ATS</t>
  </si>
  <si>
    <t>20723N46024X7NA</t>
  </si>
  <si>
    <t>3004722 || 3.84 Tb 12 Gb Sas 2.5 Inch Flash Drive</t>
  </si>
  <si>
    <t>Microsoft</t>
  </si>
  <si>
    <t>3028394 || INFRAESTRUTURA CLOUD AWS</t>
  </si>
  <si>
    <t>4680AL81</t>
  </si>
  <si>
    <t>3166291 || 3.84TB 2.5 Flash Drive</t>
  </si>
  <si>
    <t>Migração para a Nuvem</t>
  </si>
  <si>
    <t>3001120 || INFRAESTRUTURA DE TI</t>
  </si>
  <si>
    <t>B965</t>
  </si>
  <si>
    <t>3059813 || 3059813 || 32GB 3200MHz 2Rx8 1.2V RDIMM</t>
  </si>
  <si>
    <t>Nobreacks</t>
  </si>
  <si>
    <t>3159017 || INSTALAÇÃO E CONFIGURAÇÃO</t>
  </si>
  <si>
    <t>3068098 || 32 GB Cache Upgrade</t>
  </si>
  <si>
    <t>Oracle</t>
  </si>
  <si>
    <t>2993136 || LICENCIAMENTO DE FIREWALL</t>
  </si>
  <si>
    <t>4680ALGA</t>
  </si>
  <si>
    <t>3166296 || 32 GB Cache Upgrade</t>
  </si>
  <si>
    <t>Premier Essential - 3Yr 24x7 4Hr Resp + YDYD SR650 V2 (OPCIONAL)</t>
  </si>
  <si>
    <t>2848554 || LICENCIAMENTO FIREWALL PFSENSE - ANUAL</t>
  </si>
  <si>
    <t>3068540 || 4.8 Flash Core Module 3</t>
  </si>
  <si>
    <t>Produtos</t>
  </si>
  <si>
    <t>3088881 || LICENCIAMENTO FIREWALL PFSENSE - MENSAL</t>
  </si>
  <si>
    <t>4680ACSR</t>
  </si>
  <si>
    <t>3166286 || 5m OM3 Fiber Cable (LC)</t>
  </si>
  <si>
    <t>Produtos - Cabeamento Estruturado</t>
  </si>
  <si>
    <t>2790560 || LICENCIAMENTO MICROSOFT</t>
  </si>
  <si>
    <t>3001149 || Abrac D Chaveta 3/4</t>
  </si>
  <si>
    <t>Rede</t>
  </si>
  <si>
    <t>3059875 || LICENCIAMENTO MICROSOFT</t>
  </si>
  <si>
    <t>3001114 || ABRACADEIRA VELCRO PRETA ROLO 3.0M</t>
  </si>
  <si>
    <t>Segurança</t>
  </si>
  <si>
    <t>2998958 || LICENCIAMENTO PONTOMAIS</t>
  </si>
  <si>
    <t>3068095 || AC Power Supply HE</t>
  </si>
  <si>
    <t>Serviços - Cabeamento Estruturado</t>
  </si>
  <si>
    <t>3046504 || LICENCIAMENTO SISTEMA DE PONTO - EXATA</t>
  </si>
  <si>
    <t>4680AHPA</t>
  </si>
  <si>
    <t>3166289 || AC Power Supply HE</t>
  </si>
  <si>
    <t>Serviços de Consultoria</t>
  </si>
  <si>
    <t>2567863 || LICENCIAMENTO VMWARE</t>
  </si>
  <si>
    <t>CBE029</t>
  </si>
  <si>
    <t>3162315 || Access Point Unifi Ap (Outdoor) (Ac)(Poe)(Ubiquiti)(Uap-Ac-M</t>
  </si>
  <si>
    <t>Serviços de Infraestrutura de TI - CLOUD</t>
  </si>
  <si>
    <t>3129806 || LICENCIAMENTO VMWARE - $ - 2024</t>
  </si>
  <si>
    <t>CBE027</t>
  </si>
  <si>
    <t>3162313 || Access Point Unifi-Ap Ubiquiti Pro-Ac Poe - Uap-Ac-Pro</t>
  </si>
  <si>
    <t>Serviços de Infraestrutura de TI - Híbrido</t>
  </si>
  <si>
    <t>2995329 || PARAMETRIZAÇÃO DE ANTIVIRUS - BITDEFENDER</t>
  </si>
  <si>
    <t>3001172 || Acessorios Dutotec</t>
  </si>
  <si>
    <t>Serviços de Infraestrutura de TI - On-Primese</t>
  </si>
  <si>
    <t>3136201 || PRODUTOS - BARRACÃO</t>
  </si>
  <si>
    <t>3001171 || Acessorios P/ Rack</t>
  </si>
  <si>
    <t>Serviços de Rede</t>
  </si>
  <si>
    <t>3136226 || PRODUTOS - GUARITA</t>
  </si>
  <si>
    <t>3001571 || Acessórios p/ Rack</t>
  </si>
  <si>
    <t>Serviços de Segurança</t>
  </si>
  <si>
    <t>3136236 || PRODUTOS - INFRA WIFI</t>
  </si>
  <si>
    <t>2998936 || Acompanhamento Técnico com o Cliente em Todas as Filiais - Diária</t>
  </si>
  <si>
    <t>Serviços de Segurança em Ambiente de Nuvem</t>
  </si>
  <si>
    <t>3001159 || PRODUTOS E SERVIÇOS - ARMAZÉM</t>
  </si>
  <si>
    <t>AD BACKUP</t>
  </si>
  <si>
    <t>2983367 || AD Backup - Connect</t>
  </si>
  <si>
    <t>Serviços on-Cloud</t>
  </si>
  <si>
    <t>3001193 || PRODUTOS E SERVIÇOS - BASF</t>
  </si>
  <si>
    <t>2983370 || AD Backup - Deep Instinct</t>
  </si>
  <si>
    <t>Serviços on-Premises</t>
  </si>
  <si>
    <t>3001605 || PRODUTOS E SERVIÇOS - UDESIL</t>
  </si>
  <si>
    <t>2983357 || AD Backup - Desktop</t>
  </si>
  <si>
    <t>SERVIDOR LENOVO THINKSYSTEM SR650 V3 - INSTITUTO SANTA ROSA</t>
  </si>
  <si>
    <t>3048997 || RACK</t>
  </si>
  <si>
    <t>AD BACKUP - ARMAZENAMENTO</t>
  </si>
  <si>
    <t>3000173 || AD Backup - Espaço em disco para Backup (UPLoad) / Replicação em NUVEM - Caso haja a necessidade de donwload será cobrado R$0,10 o GB</t>
  </si>
  <si>
    <t>Servidores</t>
  </si>
  <si>
    <t>2998932 || REESTRUTURAÇÃO DE DATA CENTER</t>
  </si>
  <si>
    <t>2983365 || AD Backup - Microsoft 365 / Google Workspace</t>
  </si>
  <si>
    <t>Servidores on premise</t>
  </si>
  <si>
    <t>2999186 || RENOVAÇÃO LICENCIAMENTO FIREWALL</t>
  </si>
  <si>
    <t>2983360 || AD Backup - MS Exchange</t>
  </si>
  <si>
    <t>Sistema Operacional</t>
  </si>
  <si>
    <t>3023059 || RENOVAÇÃO VCENTER</t>
  </si>
  <si>
    <t>2983359 || AD Backup - MS SQL Server</t>
  </si>
  <si>
    <t>Software de Aplicação</t>
  </si>
  <si>
    <t>2643455 || RENOVAÇÃO VEEAM</t>
  </si>
  <si>
    <t>2983354 || AD Backup - Protect - Servidor Físico</t>
  </si>
  <si>
    <t>Software de Backup</t>
  </si>
  <si>
    <t>2999014 || RENOVAÇÃO VMWARE</t>
  </si>
  <si>
    <t>2983368 || AD Backup - RMM + Connect</t>
  </si>
  <si>
    <t>Software de Backup 2</t>
  </si>
  <si>
    <t>3149417 || REVISÃO E OTIMIZAÇÃO DE FIREWALL EMPRESARIAL</t>
  </si>
  <si>
    <t>AD BACKUP - SERVIÇOS</t>
  </si>
  <si>
    <t>2646309 || AD Backup - Serviços de Instalação e configuração</t>
  </si>
  <si>
    <t>Storages</t>
  </si>
  <si>
    <t>3002776 || S3</t>
  </si>
  <si>
    <t>3102367 || AD Backup - Serviços de Suporte e Gerenciamento de Backup on Cloud (Contrato SEM Monitoramento))</t>
  </si>
  <si>
    <t>Suporte Técnico - TI on-Cloud</t>
  </si>
  <si>
    <t>3000163 || SERVIÇO DE IMPLEMENTAÇÃO DO PROJETO</t>
  </si>
  <si>
    <t>2983366 || AD Backup - SharePoint / Teams /Shared Drives</t>
  </si>
  <si>
    <t>Suporte Técnico - TI on-Premises</t>
  </si>
  <si>
    <t>3000315 || SERVIÇOS</t>
  </si>
  <si>
    <t>2983356 || AD Backup - Ultimate</t>
  </si>
  <si>
    <t>Tapes</t>
  </si>
  <si>
    <t>3001128 || SERVIÇOS - ARMAZÉM</t>
  </si>
  <si>
    <t>2983361 || AD Backup - VM Server (até 2 sockets) VMs Ilimitado</t>
  </si>
  <si>
    <t>Teste Leite</t>
  </si>
  <si>
    <t>3136199 || SERVIÇOS - BARRACÃO</t>
  </si>
  <si>
    <t>2983363 || AD Backup - VM Server (Socket adicional) VMs Ilimitado</t>
  </si>
  <si>
    <t>testes</t>
  </si>
  <si>
    <t>3001123 || SERVIÇOS - BASF</t>
  </si>
  <si>
    <t>AD BACKUP - CONTRATO</t>
  </si>
  <si>
    <t>3003158 || AD Backup- Serviços de Suporte e Gerenciamento de Backup on Cloud (Contrato COM Monitoramento))</t>
  </si>
  <si>
    <t>vinculos</t>
  </si>
  <si>
    <t>3136224 || SERVIÇOS - GUARITA</t>
  </si>
  <si>
    <t>3068596 || Additional Power Supply</t>
  </si>
  <si>
    <t>VMware</t>
  </si>
  <si>
    <t>3136234 || SERVIÇOS - INFRA WIFI</t>
  </si>
  <si>
    <t>3003154 || Adendo - Mensalidade</t>
  </si>
  <si>
    <t>3001125 || SERVIÇOS - UDESIL</t>
  </si>
  <si>
    <t>3003153 || Adendo - Quantidade de colaboradores</t>
  </si>
  <si>
    <t>3136564 || SERVIÇOS DE CONSULTORIA</t>
  </si>
  <si>
    <t>2998954 || Adendo a mensalidade atual</t>
  </si>
  <si>
    <t>3000381 || SERVIÇOS DE CONSULTORIA AWS</t>
  </si>
  <si>
    <t>3002861 || Adendo ao Contrato de Suporte</t>
  </si>
  <si>
    <t>2999468 || SERVIÇOS DE CONSULTORIA SENIOR</t>
  </si>
  <si>
    <t>2779720 || Adendo Contratual</t>
  </si>
  <si>
    <t>3160948 || SERVIÇOS DE INFRAESTRUTURA - CABEAMENTO ESTRUTURADO</t>
  </si>
  <si>
    <t>3000266 || Adendo contratual - Mensal</t>
  </si>
  <si>
    <t>2790346 || SERVIÇOS DE INFRAESTRUTURA - COM CONTRATO DE SUPORTE</t>
  </si>
  <si>
    <t>3000172 || Adendo contratual - suporte, gerenciamento e monitoramento para backup em cloud</t>
  </si>
  <si>
    <t>3046508 || SERVIÇOS DE INSTALAÇÃO E CONFIGURAÇÃO - AD EXATA</t>
  </si>
  <si>
    <t>ACSF</t>
  </si>
  <si>
    <t>2990868 || Adendo de Contrato de Suporte - Firewall</t>
  </si>
  <si>
    <t>3060496 || SERVIÇOS DE INSTALAÇÃO E CONFIGURAÇÃO - PONTOMAIS</t>
  </si>
  <si>
    <t>3026346 || Adição Bitdefender - Pro Rata</t>
  </si>
  <si>
    <t>3000347 || SERVIÇOS DE REESTRUTURAÇÃO</t>
  </si>
  <si>
    <t>2790236 || Agent Backup AD - Backup Local/Cloud - Lic. Proc.</t>
  </si>
  <si>
    <t>3167925 || SERVIÇOS DE REESTRUTURAÇÃO DATACENTER</t>
  </si>
  <si>
    <t>3003159 || Agent Backup AD - Backup Local/Cloud - Lic. Proc. (Srv. Fisico)</t>
  </si>
  <si>
    <t>2567867 || SERVIÇOS DE REESTRUTURAÇÃO DE INFRAESTRUTURA DE TI</t>
  </si>
  <si>
    <t>46626H24HZD</t>
  </si>
  <si>
    <t>3068592 || All Flash Solution Indicador</t>
  </si>
  <si>
    <t>3161031 || SERVIÇOS EM BANCO DE DADOS</t>
  </si>
  <si>
    <t>2891809 || Annual Basic Maintenance Renewal - Veeam Data Platform Essentials Enterprise Plus. 2 socket pack.</t>
  </si>
  <si>
    <t>2733410 || SERVIDOR LENOVO THINKSYSTEM SR630 V1</t>
  </si>
  <si>
    <t>AP0001-BR</t>
  </si>
  <si>
    <t>3048990 || APC basic Rack PDU, 115V/220V, 16A, BRAZIL STANDARD</t>
  </si>
  <si>
    <t>2733412 || SERVIDOR LENOVO THINKSYSTEM SR630 V2</t>
  </si>
  <si>
    <t>AP0002-BR</t>
  </si>
  <si>
    <t>3162961 || Apc Power Cord Nbr 14136 To Iec320 C19 1.8m 16a</t>
  </si>
  <si>
    <t>2733413 || SERVIDOR LENOVO THINKSYSTEM SR650 V1</t>
  </si>
  <si>
    <t>3048991 || APC Power cord, NBR 14136 TO IEC  C19, 1.8M,  BRAZIL STANDARD</t>
  </si>
  <si>
    <t>2567859 || SERVIDOR LENOVO THINKSYSTEM SR650 V2</t>
  </si>
  <si>
    <t>3048975 || APC Smart-ups SRT 19</t>
  </si>
  <si>
    <t>3129914 || SERVIDOR LENOVO THINKSYSTEM SR650 V3</t>
  </si>
  <si>
    <t>SRTRK2</t>
  </si>
  <si>
    <t>3053630 || APC Smart-Ups Srt 19"" Rail Kit For Smart-Ups Srt 5/6/8/10kva - Srtrk2 / Kit De Montagem Em Rack Para Smart-Ups Srt 5/6/8/10 Kva</t>
  </si>
  <si>
    <t>3178574 || SERVIDOR LENOVO THINKSYSTEM SR650 V3 - INSTITUTO SANTA ROSA</t>
  </si>
  <si>
    <t>3048974 || APC Smart-UPS SRT 8000va 230v</t>
  </si>
  <si>
    <t>3053647 || SERVIDOR LENOVO THINKSYSTEM ST650 V2</t>
  </si>
  <si>
    <t>SRT8KXLI</t>
  </si>
  <si>
    <t>3053629 || APC Smart-UPS SRT 8000va 230v</t>
  </si>
  <si>
    <t>2983350 || SOLUÇÃO DE BACKUP - AD BACKUP ( ON PREMISSES / ON CLOUD)</t>
  </si>
  <si>
    <t>2998951 || API e Webhooks - Integrações</t>
  </si>
  <si>
    <t>3003155 || SOLUÇÃO DE CONTROLE DE PONTO</t>
  </si>
  <si>
    <t>2998956 || API Senior</t>
  </si>
  <si>
    <t>3028407 || STARTUP DE FIREWALL PFSENSE</t>
  </si>
  <si>
    <t>PFSense_04</t>
  </si>
  <si>
    <t>3101186 || Appliance De Firewall Pfsense - 4 Portas</t>
  </si>
  <si>
    <t>2567860 || STORAGE IBM FLASHSYSTEM 5015</t>
  </si>
  <si>
    <t>DUPLICADO</t>
  </si>
  <si>
    <t>3059449 || Appliance de Firewall Pfsense - 6 portas</t>
  </si>
  <si>
    <t>3171161 || STORAGE IBM FLASHSYSTEM 5015 - CONTROL LFF 3.5"</t>
  </si>
  <si>
    <t>PFSense_06</t>
  </si>
  <si>
    <t>3101184 || Appliance De Firewall Pfsense - 6 Portas</t>
  </si>
  <si>
    <t>3166299 || STORAGE IBM FLASHSYSTEM 5015 - GAVETA DE EXPANSÃO</t>
  </si>
  <si>
    <t>2848552 || Appliance Firewall Proteux, Gabinete Rack, Quad-Core, 6 Ethernet Gigabit , 8gb Ddr4 (Expansível Até 16gb) , MSata 128gb</t>
  </si>
  <si>
    <t>2567862 || STORAGE IBM FLASHSYSTEM 5035</t>
  </si>
  <si>
    <t>3000592 || Appliance Firewall Proteux, Gabinete Rack, Six-Core, 8 Ethernet Gigabit  E 4 Spf+ , 32gb Ddr4  , M-sata 256gb</t>
  </si>
  <si>
    <t>3068088 || STORAGE IBM FLASHSYSTEM 5045</t>
  </si>
  <si>
    <t>3053215 || Appliance Firewall Proteux, Gabinete Rack,Quad-core, 6 Ethernet Gigabit , 8GB ddr4 (expansível até 16gb) , mSata 128gb</t>
  </si>
  <si>
    <t>2642777 || STORAGE IBM FLASHSYSTEM 5200</t>
  </si>
  <si>
    <t>3053214 || Appliance Firewall Proteux, Quad-core (AES-NI), 6 Ethernet Gigabit, 8GB RAM, mSata 64GB - lote 2021/2022</t>
  </si>
  <si>
    <t>3165309 || SWITCH UBIQUITI</t>
  </si>
  <si>
    <t>3000595 || Appliance Firewall Proteux, Quad-Core, 4 Ethernet Gigabit (2.5g), 8gb Ddr4 (Exp.: 16gb), Msata 64gb</t>
  </si>
  <si>
    <t>3068607 || TAPE LIBRARY</t>
  </si>
  <si>
    <t>FG-40F</t>
  </si>
  <si>
    <t>3161310 || Appliance FortiGate-40F</t>
  </si>
  <si>
    <t>3176848 || TELEFONIA IP</t>
  </si>
  <si>
    <t>CBE001</t>
  </si>
  <si>
    <t>3162283 || Ar Li 1/4 Zb 398pc/Kg</t>
  </si>
  <si>
    <t>3002778 || TREINAMENTO AWS</t>
  </si>
  <si>
    <t>CBE022</t>
  </si>
  <si>
    <t>3162307 || Ar Li 5/16 Zb 281 Pc/Kg</t>
  </si>
  <si>
    <t>3024909 || UPGRADE DE DISCOS</t>
  </si>
  <si>
    <t>3000380 || Assessment</t>
  </si>
  <si>
    <t>3065923 || UPGRADE DE SERVIDOR</t>
  </si>
  <si>
    <t>3000382 || Atendimento através de tickets, WhatsApp e e-mail  - Incluso</t>
  </si>
  <si>
    <t>2999438 || UPGRADE DE STORAGE</t>
  </si>
  <si>
    <t>AP4424</t>
  </si>
  <si>
    <t>3053636 || ATS 2U para rack 230V 32A - Ent IEC 309 e Sai (16) IEC C13 e (2) IEC C19</t>
  </si>
  <si>
    <t>2999158 || UPGRADE DE STORAGE DE2000 - HD SSD DWD3  800GB</t>
  </si>
  <si>
    <t>2999467 || Atualização Do Sistema De Gestão De Pessoas Senior E Instalaçao De Uma Nova Base De Homologação Para Sistema De Gestão De Pessoas Senior</t>
  </si>
  <si>
    <t>3166321 || UPGRADE SERVIDOR DELL POWEREDGE  R540</t>
  </si>
  <si>
    <t>3051553 || AWS Account Setup</t>
  </si>
  <si>
    <t>2999106 || VEEAM BACKUP ESSENTIALS UNIVERSAL</t>
  </si>
  <si>
    <t>CBE002</t>
  </si>
  <si>
    <t>3162284 || Ba Ro Ac Unc 5/16x3000 Ri Pol</t>
  </si>
  <si>
    <t>3004495 || VMWARE VSPHERE ESSENTIALS PLUS - 5-YEAR PREPAID COMMIT - PER 96 CORE PACK</t>
  </si>
  <si>
    <t>3024961 || Backup : ThinkSystem SR650 V2-3yr Warranty</t>
  </si>
  <si>
    <t>3051555 || Backup Workflow</t>
  </si>
  <si>
    <t>3001593 || Bandeja Dupla Fix. 19pol X 1u X 580mm Preta</t>
  </si>
  <si>
    <t>3001186 || Bandeja Dupla Fix. 19pol X 1u X 700mm Preta</t>
  </si>
  <si>
    <t>3151478 || Bandeja Dupla Fix. 19pol X 1u X 700mm Preta</t>
  </si>
  <si>
    <t>CBE049</t>
  </si>
  <si>
    <t>3169004 || Bandeja Dupla Fix. 19pol X 1u X 800mm Preta</t>
  </si>
  <si>
    <t>CBE028</t>
  </si>
  <si>
    <t>3162314 || Bandeja Fixa (Rack)(1u)( 400mm)(4pontos)(19pol)(Bbk)</t>
  </si>
  <si>
    <t>CBE048</t>
  </si>
  <si>
    <t>3169003 || Bandeja Frontal Fixa (mini-rack)(1u)(250mm)(19pol</t>
  </si>
  <si>
    <t>3005588 || Basic Support Coverage VMware vCenter Server 8 Foundation for vSphere 8 up to 4 hosts (Per Instance)</t>
  </si>
  <si>
    <t>3000250 || Basic Support Coverage VMware vSphere 5 Essentials Plus Kit for 3 hosts (Max 2 processors per host)</t>
  </si>
  <si>
    <t>VS5-ESP-KIT-G-SSS-C</t>
  </si>
  <si>
    <t>2891819 || Basic Support Coverage VMware vSphere 5 Essentials Plus Kit for 3 hosts (Max 2 processors per host)14-APR-17 - 5-jul-24</t>
  </si>
  <si>
    <t>VS8-EPL-G-SSS-C</t>
  </si>
  <si>
    <t>2891816 || Basic Support Coverage VMware vSphere 8 Enterprise Plus for 1 processor</t>
  </si>
  <si>
    <t>3023268 || Basic Support/Subscription for VMware vSphere 8 Enterprise Plus</t>
  </si>
  <si>
    <t>3023271 || Basic Support/Subscription for VMware vSphere 8 Enterprise Plus</t>
  </si>
  <si>
    <t>3023056 || Basic Support/Subscription for VMware vSphere 8 Enterprise Plus for 1 processor for 1 year</t>
  </si>
  <si>
    <t>3067537 || Basic Support/Subscription for VMware vSphere 8 Essentials Plus Kit for 3 hosts (Max 2 processors per host) for 1 year</t>
  </si>
  <si>
    <t>3067538 || Basic Support/Subscription for VMware vSphere 8 Essentials Plus Kit for 3 hosts (Max 2 processors per host) for 3 years</t>
  </si>
  <si>
    <t>3023269 || Basic Support/Subscription VMware vCenter Server 8 Foundation for vSphere 8 up to 4 hosts (Per Instance)</t>
  </si>
  <si>
    <t>3001180 || Bateria 12v 7,0ah Moura 12mva-7</t>
  </si>
  <si>
    <t>3001588 || Bracket Piso 19 36u P660 (Vidro) - Fibracem</t>
  </si>
  <si>
    <t>BAXK</t>
  </si>
  <si>
    <t>2790206 || Brazil CPK</t>
  </si>
  <si>
    <t>3031401 || Bucket Cloud S3, alocado na região da Europa Central  / GB</t>
  </si>
  <si>
    <t>3031404 || Bucket Cloud S3, alocado na região dos Estados Unidos / GB</t>
  </si>
  <si>
    <t>CBE043</t>
  </si>
  <si>
    <t>3168998 || Bullet Ip Ds-2cb1323g2-liu(3.6mm</t>
  </si>
  <si>
    <t>3001132 || Cabo Blindado Lan F/Utp 24awgx 4p Cat.5e (500mt) 100% Cobre Dupla Capa - Mpt</t>
  </si>
  <si>
    <t>AP9877</t>
  </si>
  <si>
    <t>3053634 || Cabo de Energia, IEC C19 para IEC C20 2m</t>
  </si>
  <si>
    <t>3001169 || Cabo El. Pp 3x2,5 Mm</t>
  </si>
  <si>
    <t>CBE032</t>
  </si>
  <si>
    <t>3162318 || Cabo Fibra Asu80 12fo Sumec 3km</t>
  </si>
  <si>
    <t>3001113 || CABO GIGALAN F/UTP 23AWGX4P CAT.6 CM VM</t>
  </si>
  <si>
    <t>3001192 || Cabo Gigalan U/Utp Cat.6 Cm Mt</t>
  </si>
  <si>
    <t>3152113 || CABO OPTICO 06F SM ASU</t>
  </si>
  <si>
    <t>3001142 || Cabo Optico 12f Sm 09.0 Outdoor Asu-80-S Nr - P/N:47933158 - Prysmian</t>
  </si>
  <si>
    <t>3152134 || Cabo Sohoplus U Utp Cat</t>
  </si>
  <si>
    <t>3001599 || Cabo Sohoplus U Utp Cat 6 24awgx4p Azul</t>
  </si>
  <si>
    <t>3001153 || Cabo Utp 04p Cat.6 Cmx Azul Sohoplus</t>
  </si>
  <si>
    <t>CBE036</t>
  </si>
  <si>
    <t>3162322 || Cabo Utp 04p Cat.6 Cmx Azul Sohoplus</t>
  </si>
  <si>
    <t>3152117 || CABO UTP CAT.6 CMX AZUL SOHOPLUS</t>
  </si>
  <si>
    <t>3001106 || Caixa Derivacao Tipo T 1 X 1 25 X 73mm Branco</t>
  </si>
  <si>
    <t>CBE003</t>
  </si>
  <si>
    <t>3162285 || Caixa Multi Uso Plastica 104x104x54</t>
  </si>
  <si>
    <t>3001134 || Caixa Plastica De Passagem Vbox 1100 E - Intelbras</t>
  </si>
  <si>
    <t>3001148 || Camera De Tv Ip Bullet Vip 1230 B G4</t>
  </si>
  <si>
    <t>CBE046</t>
  </si>
  <si>
    <t>3169001 || Camera de Video Wi-fi Full Hd Im3 C/ Microsd 32gb</t>
  </si>
  <si>
    <t>3001141 || Camera Ip Speed Dome Vip 5220 Sd C/ Ir Full Hd</t>
  </si>
  <si>
    <t>CBE056</t>
  </si>
  <si>
    <t>3169011 || Camera Ip Speed Dome Vip 5220 Sd C/ Ir Full Hd</t>
  </si>
  <si>
    <t>3001136 || Camera Ip Vip 3260 Z</t>
  </si>
  <si>
    <t>000932</t>
  </si>
  <si>
    <t>3032694 || CAMISA MASCULINA MANGA LONGA AT CORES ESCURA</t>
  </si>
  <si>
    <t>001196</t>
  </si>
  <si>
    <t>3032693 || CAMISETA PIQUE POLO M.CURTA FEM BABY LOOK</t>
  </si>
  <si>
    <t>000614</t>
  </si>
  <si>
    <t>3032695 || CAMISETA PIQUE POLO M.CURTA MASC.</t>
  </si>
  <si>
    <t>000046</t>
  </si>
  <si>
    <t>3032696 || CAMISETE FEMININA MANGA LONGA BASICA</t>
  </si>
  <si>
    <t>CBE039</t>
  </si>
  <si>
    <t>3168994 || Central Telefonica Ip Uniti 1000 P 30 Tr/ 50 Ramais</t>
  </si>
  <si>
    <t>3001165 || Certificacao Optica</t>
  </si>
  <si>
    <t>3001565 || Certificação Ponto Logico</t>
  </si>
  <si>
    <t/>
  </si>
  <si>
    <t>3176838 || CFTV IP PoE IPC-B140H Bullet 4.0MP IR 30m 2,8 mm</t>
  </si>
  <si>
    <t>3176839 || CFTV IP PoE IPC-T240H Dome 4.0MP IR 30m 2,8 mm</t>
  </si>
  <si>
    <t>3176840 || CFTV TVI DS-2AE4225TI-D Speed Dome Full HD 1080P IR 100m</t>
  </si>
  <si>
    <t>3002777 || Cloud8</t>
  </si>
  <si>
    <t>B173</t>
  </si>
  <si>
    <t>2790199 || Companion Part for XClarity Controller Standard to Enterprise Upgrade in Factory</t>
  </si>
  <si>
    <t>3001144 || Condulete 5 Entradas Condtop</t>
  </si>
  <si>
    <t>3152114 || CONECTOR FEMEA GIGALAN CAT.6</t>
  </si>
  <si>
    <t>3001137 || Conector Femea Sohoplus Cat.6 T568a/B - Branco</t>
  </si>
  <si>
    <t>CBE055</t>
  </si>
  <si>
    <t>3169010 || Conector Femea Sohoplus Cat.6 T568a/b - Branco</t>
  </si>
  <si>
    <t>3001147 || Conector Rj 45 8p8c</t>
  </si>
  <si>
    <t>3001191 || Conector Rj 45 Femea Cat.6 T568a/B Branco</t>
  </si>
  <si>
    <t>CBE037</t>
  </si>
  <si>
    <t>3162323 || Conector Rj45 Cat.6 Passagem 35050296 Pct C/10 Um</t>
  </si>
  <si>
    <t>3176842 || Conector RJ45 Cat6 Femea Branco</t>
  </si>
  <si>
    <t>3151481 || Conector Rj45 Femea Cat.6 T568a/B Branco</t>
  </si>
  <si>
    <t>2717768 || Contrato -  Serviços de Suporte Tecnico e gerenciamento - Filial</t>
  </si>
  <si>
    <t>CIL</t>
  </si>
  <si>
    <t>2572528 || Contrato de Suporte Técnico e Gerenciamento Matriz</t>
  </si>
  <si>
    <t>3001183 || Controlador De Acesso C/ Biometria Bio Inox Plus (Ss311 Mf)</t>
  </si>
  <si>
    <t>3001135 || Cordao Optico Simplex 2,00mm, Sm, 9/125,Sc (Apc)/Sc (Upc) 2.5 M</t>
  </si>
  <si>
    <t>CBE034</t>
  </si>
  <si>
    <t>3162320 || Cordao Optico Simplex Lcapc-Lcapc-2m</t>
  </si>
  <si>
    <t>3004470 || CTO - 02x SR630v2 (CENÁRIO III) - ad tecnologia - MARTINS &amp; MARTINS ThinkSystem SR630 V2-3yr Warranty</t>
  </si>
  <si>
    <t>DB57412SPF</t>
  </si>
  <si>
    <t>3166326 || Dell Broadcom 57412 2-Port Network Adapter - 10Gigabit SFP+ DELL 540-BBVL</t>
  </si>
  <si>
    <t>LMAS655162B</t>
  </si>
  <si>
    <t>3057920 || Desk Dell Opt 7010 Mff I5- 13500t Win11pro 8gb 256ssd 1 Onsite</t>
  </si>
  <si>
    <t>LMAS627749B</t>
  </si>
  <si>
    <t>3057921 || Desk Dell Vostro 3710 Sff I5- 12400 Win11pro 8gb 256ssd 1 On-Site</t>
  </si>
  <si>
    <t>3167903 || Deslocamento /Rural /Fora Da Cidade</t>
  </si>
  <si>
    <t>3001600 || Deslocamento/Rural/Fora da Cidade</t>
  </si>
  <si>
    <t>3123681 || Disco Dell 2TB  7.2K</t>
  </si>
  <si>
    <t>3123677 || Disco Dell 2TB 7.2K</t>
  </si>
  <si>
    <t>3152120 || DISTRIB. OPTICO 19POL X 1U 12FO SC APC SM FIT - P/N:DIO.00050 - FIB</t>
  </si>
  <si>
    <t>3001154 || Distribuidor Interno Optico 24 Fibras (Dio) Ot-8455-Di</t>
  </si>
  <si>
    <t>3001157 || Distribuidor Interno Optico Parede p/ 12f Sc Sem Flange - Fii</t>
  </si>
  <si>
    <t>3161034 || Documentação</t>
  </si>
  <si>
    <t>CBE042</t>
  </si>
  <si>
    <t>3168997 || Dome Ip Ds-2cd1323g2-liu(2.8mm</t>
  </si>
  <si>
    <t>CBE020</t>
  </si>
  <si>
    <t>3162304 || Dome Ip Ds-2cd1323g2-Liu(2.8mm)</t>
  </si>
  <si>
    <t>3001133 || Duto 15 X 53 X 2000 Mm C/ Tampa Branco Dutotec X</t>
  </si>
  <si>
    <t>3152111 || DUTO 15 X 53 X 2000 MM C/ TAMPA BRANCO DUTOTEC X - P/N:DX-10</t>
  </si>
  <si>
    <t>3001103 || Duto Duplo Alum 25 X 73 X 3000 Mm Perfil Branco</t>
  </si>
  <si>
    <t>3152127 || Duto Duplo Alum 25 X 73 X 3000 Mm Perfil C Branco</t>
  </si>
  <si>
    <t>4680ALE9</t>
  </si>
  <si>
    <t>3166295 || Easy Tier</t>
  </si>
  <si>
    <t>3004720 || EasyTier  - FC ALE9</t>
  </si>
  <si>
    <t>3152715 || EC2 Linux - Controladora Unifi</t>
  </si>
  <si>
    <t>3144969 || EC2 Linux - Firewall PFSense</t>
  </si>
  <si>
    <t>3152746 || EC2 Linux - Servidor de Aplicação (FortiAnalyzer-VM64)</t>
  </si>
  <si>
    <t>3152732 || EC2 Linux - Servidor de Aplicação (Fortifac)</t>
  </si>
  <si>
    <t>3152721 || EC2 Linux - Servidor de Aplicação (Server-Fortinac)</t>
  </si>
  <si>
    <t>3152731 || EC2 Linux - Servidor de Aplicação (Srvcrm)</t>
  </si>
  <si>
    <t>3152733 || EC2 Linux - Servidor de Aplicação (Srv-Glpi)</t>
  </si>
  <si>
    <t>3152741 || EC2 Linux - Servidor de Aplicação (Srvseedz)</t>
  </si>
  <si>
    <t>3152744 || EC2 Linux - Servidor de Aplicação (Srv-Umbrella)</t>
  </si>
  <si>
    <t>3152745 || EC2 Linux - Servidor de Aplicação (Srv-Umbrella-Ha)</t>
  </si>
  <si>
    <t>3152722 || EC2 Linux - Servidor de Banco de Dados (Sordb-01)</t>
  </si>
  <si>
    <t>3152743 || EC2 Linux - Servidor de Banco de Dados (Srvsql)</t>
  </si>
  <si>
    <t>3152747 || EC2 Linux - Servidor de Log (Srv-Bkp-Log)</t>
  </si>
  <si>
    <t>3152720 || EC2 Linux - Servidor Proxy</t>
  </si>
  <si>
    <t>3052452 || EC2 Windows - Servidor AD</t>
  </si>
  <si>
    <t>3052456 || EC2 Windows - Servidor Aplicação</t>
  </si>
  <si>
    <t>3152716 || EC2 Windows - Servidor de Aplicação (Espião NFE)</t>
  </si>
  <si>
    <t>3152717 || EC2 Windows - Servidor de Aplicação (Fluig-Homolog)</t>
  </si>
  <si>
    <t>3152718 || EC2 Windows - Servidor de Aplicação (Fluig-Prod)</t>
  </si>
  <si>
    <t>3152719 || EC2 Windows - Servidor de Aplicação (Protheus-Teste)</t>
  </si>
  <si>
    <t>3152724 || EC2 Windows - Servidor de Aplicação (Srv-Antivirus)</t>
  </si>
  <si>
    <t>3152726 || EC2 Windows - Servidor de Aplicação (Srv-Apl)</t>
  </si>
  <si>
    <t>3152728 || EC2 Windows - Servidor de Aplicação (Srv-Clicksense)</t>
  </si>
  <si>
    <t>3152729 || EC2 Windows - Servidor de Aplicação (Srvcsc)</t>
  </si>
  <si>
    <t>3152730 || EC2 Windows - Servidor de Aplicação (Srv-Fortinet-Av)</t>
  </si>
  <si>
    <t>3152748 || EC2 Windows - Servidor de Aplicação (Srvleg)</t>
  </si>
  <si>
    <t>3152737 || EC2 Windows - Servidor de Aplicação (Srvprotheussaf)</t>
  </si>
  <si>
    <t>3152723 || EC2 Windows - Servidor de Aplicação (Srv-Qlikview)</t>
  </si>
  <si>
    <t>3123674 || EC2 Windows - Servidor de Arquivos</t>
  </si>
  <si>
    <t>3162134 || EC2 Windows - Servidor de Banco de Dados</t>
  </si>
  <si>
    <t>3152736 || EC2 Windows - Servidor de Impressão</t>
  </si>
  <si>
    <t>3152740 || EC2 Windows - Servidor de WTS (Srvrdp-New)</t>
  </si>
  <si>
    <t>3152734 || EC2 Windows - Servidor IIS</t>
  </si>
  <si>
    <t>3152727 || EC2 Windows - Servidor Power Bi</t>
  </si>
  <si>
    <t>3152714 || EC2 Windows - Servidor Web</t>
  </si>
  <si>
    <t>3052457 || EC2 Windows - Servidor WTS</t>
  </si>
  <si>
    <t>3001158 || Eletr Zinc Medio 3/4 C/L</t>
  </si>
  <si>
    <t>3001181 || Eletrocalha Leve U 100 X 50 X 3mt Perf</t>
  </si>
  <si>
    <t>CBE015</t>
  </si>
  <si>
    <t>3162298 || Eletrocalha Perf S/Vir G-Pz 100x50x3000mm</t>
  </si>
  <si>
    <t>CBE016</t>
  </si>
  <si>
    <t>3162299 || Emenda Interna L 38x38 E-Pz</t>
  </si>
  <si>
    <t>CBE017</t>
  </si>
  <si>
    <t>3162300 || Emenda Interna T 38x38 E-Pz</t>
  </si>
  <si>
    <t>CBE019</t>
  </si>
  <si>
    <t>3162303 || Emenda P/Eletr Inter U G-Pz 100x50mm</t>
  </si>
  <si>
    <t>CBE018</t>
  </si>
  <si>
    <t>3162301 || Emenda P/Perf Inter I 38x38 E-Pz</t>
  </si>
  <si>
    <t>ATZV</t>
  </si>
  <si>
    <t>2790188 || Emulex 16Gb Gen6 FC Dual-port HBA</t>
  </si>
  <si>
    <t>3004714 || Encryption USB Drive Pack (ALEC)</t>
  </si>
  <si>
    <t>3001119 || Espelho 4x2 P/3 Blocos Branco</t>
  </si>
  <si>
    <t>3163185 || Essential protection service suite for tz670 1yr</t>
  </si>
  <si>
    <t>3163187 || Essential protection service suite for tz670 3yr</t>
  </si>
  <si>
    <t>3163188 || Essential protection service suite for tz670 5yr</t>
  </si>
  <si>
    <t>5PS7A68002</t>
  </si>
  <si>
    <t>2790211 || Essential Service - 5Yr 24x7 24Hr CSR + YDYD SR650 V2</t>
  </si>
  <si>
    <t>3068099 || Expert care - Advanced - 5 anos</t>
  </si>
  <si>
    <t>ExpCare 46802P4</t>
  </si>
  <si>
    <t>3166297 || ExpertCare Basic Sem SLA - 60 meses</t>
  </si>
  <si>
    <t>ExpCare 468012H</t>
  </si>
  <si>
    <t>3166309 || ExpertCare Basic Sem SLA - 60 meses</t>
  </si>
  <si>
    <t>B0ML</t>
  </si>
  <si>
    <t>2790197 || Feature Enable TPM on MB</t>
  </si>
  <si>
    <t>3001185 || Fechadura Eletroima 150k C/Kit 740 Inox C/ Sensor</t>
  </si>
  <si>
    <t>3068595 || Fibre tape drive support</t>
  </si>
  <si>
    <t>2984845 || Firewall PFSense - 6 Portas -  350 Conexões</t>
  </si>
  <si>
    <t>CBE014</t>
  </si>
  <si>
    <t>3162297 || Fita Isol 18mmx20m Imperial</t>
  </si>
  <si>
    <t>4680ALE7</t>
  </si>
  <si>
    <t>3166293 || FlashCopy Upgrade</t>
  </si>
  <si>
    <t>3004718 || FlashCopy  - FC ALE7</t>
  </si>
  <si>
    <t>3004712 || FlashSystem Storage Subscription (8S1697)</t>
  </si>
  <si>
    <t>46626H2</t>
  </si>
  <si>
    <t>2779704 || FlashSytem 5200 Control</t>
  </si>
  <si>
    <t>3001188 || Fonte De Alimentação Ininterrupta Fa1220s</t>
  </si>
  <si>
    <t>FC-10-0040F-131-02-12</t>
  </si>
  <si>
    <t>3161315 || FortiGate-40F FortiGate Cloud Management, Analysis and 1 YEAR LOG RETENTION</t>
  </si>
  <si>
    <t>FC-10-0040F-950-02-12</t>
  </si>
  <si>
    <t>3161311 || FortiGate-40F Unified Threat Protection (UTP) - 1 ANO  (IPS, Advanced Malware Protection, Application Control, URL, DNS &amp; Video Filtering, Antispam Service, and FortiCare Premium)</t>
  </si>
  <si>
    <t>FC-10-0040F-950-02-36</t>
  </si>
  <si>
    <t>3161313 || FortiGate-40F Unified Threat Protection (UTP) - 3 ANOS (IPS, Advanced Malware Protection, Application Control, URL, DNS &amp; Video Filtering, Antispam Service, and FortiCare Premium)</t>
  </si>
  <si>
    <t>FC-10-0040F-950-02-60</t>
  </si>
  <si>
    <t>3161314 || FortiGate-40F Unified Threat Protection (UTP) - 5 ANOS (IPS, Advanced Malware Protection, Application Control, URL, DNS &amp; Video Filtering, Antispam Service, and FortiCare Premium)</t>
  </si>
  <si>
    <t>FG-60F</t>
  </si>
  <si>
    <t>3171194 || Fortigate-60f</t>
  </si>
  <si>
    <t>FC-10-0060F-950-02-36</t>
  </si>
  <si>
    <t>3171195 || Fortigate-60f Unified Threat Protection (utp) 36 MONTHS (ips, Advanced Malware Protection, Application Control, Url, Dns &amp; Video Filtering, Antispam Service, And Forticare Premium)</t>
  </si>
  <si>
    <t>FC-10-0060F-950-02-60</t>
  </si>
  <si>
    <t>3171196 || Fortigate-60f Unified Threat Protection (utp) 60 MONTHS (ips, Advanced Malware Protection, Application Control, Url, Dns &amp; Video Filtering, Antispam Service, And Forticare Premium)</t>
  </si>
  <si>
    <t>FTM-ELIC-5</t>
  </si>
  <si>
    <t>3161312 || FortiTokenMobile (Electronic License) Software one-time password tokens for iOS, Android and Windows Phone mobile devices. Perpetual licenses for 5 users. Electronic license certificate.</t>
  </si>
  <si>
    <t>5PS7A67523</t>
  </si>
  <si>
    <t>3001957 || Foundation Service - 3Yr NBD Resp + YDYD SR630 V2</t>
  </si>
  <si>
    <t>20722N4</t>
  </si>
  <si>
    <t>2848546 || FS5015 Cache Upgrade</t>
  </si>
  <si>
    <t>20723N4</t>
  </si>
  <si>
    <t>3004711 || FS5035 Cache Upgrade</t>
  </si>
  <si>
    <t>3004713 || FS5035 Encryption Promo (8S1906)</t>
  </si>
  <si>
    <t>2790109 || FS5200 -  ExpertCare - Basic - 5 ANOS</t>
  </si>
  <si>
    <t>4662ACSS</t>
  </si>
  <si>
    <t>2780058 || FS5200 - 10 meter OM3 fiber Cable (LC)</t>
  </si>
  <si>
    <t>4662ALB3</t>
  </si>
  <si>
    <t>2779713 || FS5200 - 16Gb FC 4 Port Adapter Pair</t>
  </si>
  <si>
    <t>4662ACHU</t>
  </si>
  <si>
    <t>2780133 || FS5200 - 16Gb FC LW SFP Transceivers</t>
  </si>
  <si>
    <t>4662ALGC</t>
  </si>
  <si>
    <t>2779717 || FS5200 - 192 GB Cache Upgrade</t>
  </si>
  <si>
    <t>4662ALB5</t>
  </si>
  <si>
    <t>3068544 || FS5200 - 32Gb FC 2 Port Adapter Pair</t>
  </si>
  <si>
    <t>4662AGSE</t>
  </si>
  <si>
    <t>3068591 || FS5200 - 4.8TB FlashCore Module 3</t>
  </si>
  <si>
    <t>4662ACSR</t>
  </si>
  <si>
    <t>2779707 || FS5200 - 5m OM3 Fiber Cable (LC)</t>
  </si>
  <si>
    <t>4662ALG0</t>
  </si>
  <si>
    <t>2779716 || FS5200 - 64 GB Base Cache</t>
  </si>
  <si>
    <t>4662AGSB</t>
  </si>
  <si>
    <t>2779710 || FS5200 - 9.6TB NVMe FCM3</t>
  </si>
  <si>
    <t>4662AHPE</t>
  </si>
  <si>
    <t>2779711 || FS5200 - AC Power Supply</t>
  </si>
  <si>
    <t>4662AHZD</t>
  </si>
  <si>
    <t>3004477 || FS5200 - All Flash Solution Indicator</t>
  </si>
  <si>
    <t>46628S1905</t>
  </si>
  <si>
    <t>2779705 || FS5200 - Encryption Enablement</t>
  </si>
  <si>
    <t>4662ALEC</t>
  </si>
  <si>
    <t>2779715 || FS5200 - Encryption USB Drive Pack</t>
  </si>
  <si>
    <t>4662AHZE</t>
  </si>
  <si>
    <t>2779712 || FS5200 - Hybrid Flash Indicator</t>
  </si>
  <si>
    <t>4662ADN1</t>
  </si>
  <si>
    <t>2779708 || FS5200 - Order Type 1 - CTO</t>
  </si>
  <si>
    <t>46629730</t>
  </si>
  <si>
    <t>2779706 || FS5200 - Power Cord - PDU Connection</t>
  </si>
  <si>
    <t>4662ALBQ</t>
  </si>
  <si>
    <t>2779714 || FS5200 - SAS Enclosure Attach Card pr</t>
  </si>
  <si>
    <t>4662AGJW</t>
  </si>
  <si>
    <t>2779709 || FS5200 - Shipping and Handling</t>
  </si>
  <si>
    <t>3001162 || Fusão Optica</t>
  </si>
  <si>
    <t>BBAN</t>
  </si>
  <si>
    <t>2790207 || G4 x16/x16/E PCIe Riser B8LQ for Riser 1 Placement</t>
  </si>
  <si>
    <t>BBAT</t>
  </si>
  <si>
    <t>2790208 || G4 x16/x16/E PCIe Riser B8LQ for Riser 2 Placement</t>
  </si>
  <si>
    <t>CBE004</t>
  </si>
  <si>
    <t>3162286 || Gancho Longo P/Perfilado 38x38 B-Pz</t>
  </si>
  <si>
    <t>CBE013</t>
  </si>
  <si>
    <t>3162296 || Gancho Vertical C-Pz 100x50mm</t>
  </si>
  <si>
    <t>3130920 || GAVETA DE EXPANSÃO V5000</t>
  </si>
  <si>
    <t>3150538 || Genuine Ibm Hdd Hard Drive 600gb 15k 3.5'' Sas Ds3512</t>
  </si>
  <si>
    <t>3028472 || Gerenciamento de Backup  - Cloud</t>
  </si>
  <si>
    <t>3001579 || Gravador Svr 7164</t>
  </si>
  <si>
    <t>3001146 || Guia Cabo 1u Alta Densidade</t>
  </si>
  <si>
    <t>CBE026</t>
  </si>
  <si>
    <t>3162312 || Guia De Cabo Fechado 19 1u P50mm - Preto - Fibracem</t>
  </si>
  <si>
    <t>3000177 || Guia De Cabo Vert. Ext. P/ Rack 19pol/L800 X 44u Preto (Par)</t>
  </si>
  <si>
    <t>3046445 || Habilitação de Dispositivo (Smartphone / Tablet) - AD Exata</t>
  </si>
  <si>
    <t>3001570 || Hard Disk 14 Tb Wd Purple</t>
  </si>
  <si>
    <t>3176843 || Hard Disk 4.0TERA - SKYHAWK</t>
  </si>
  <si>
    <t>CBE006</t>
  </si>
  <si>
    <t>3162288 || Hard Disk Wd Purple 10 Gb</t>
  </si>
  <si>
    <t>CBE005</t>
  </si>
  <si>
    <t>3162287 || Hard Disk Wd Purple 6 Gb</t>
  </si>
  <si>
    <t>00AG570</t>
  </si>
  <si>
    <t>2575378 || HBA Sfp+ Sr650 - HBA Emulex Vfa5.2 2x10 Gbe Sfp Pcie Adapter</t>
  </si>
  <si>
    <t>46C3447</t>
  </si>
  <si>
    <t>2575379 || HBA SFP+ Transiver SR650 - Lenovo SFP+ Sr Transceiver</t>
  </si>
  <si>
    <t>3002827 || HD LENOVO THINKSYSTEM 1.2 TB 10K SAS 12GB 2.5 HS 512N</t>
  </si>
  <si>
    <t>2999157 || Hd Lenovo Thinksystem 800gb 2.5 Ssd 10k 12gb 2u24  Netapp Dwd3</t>
  </si>
  <si>
    <t>3061257 || HDD de 1 TB 7,2 K 6 Gbps NL SAS 2,5 polegadas G3HS</t>
  </si>
  <si>
    <t>3167905 || Hospedagem / Alimentação</t>
  </si>
  <si>
    <t>3176841 || HP Aruba JL814A I 48 Portas 10/100/1000 MbpS</t>
  </si>
  <si>
    <t>3084353 || Hpe Lto-7 Ultrium 15tb Rw Data Cartridge</t>
  </si>
  <si>
    <t>4680AHZE</t>
  </si>
  <si>
    <t>3166290 || Hybrid Flash Indicator</t>
  </si>
  <si>
    <t>46802P2</t>
  </si>
  <si>
    <t>3171162 || Ibm Storage Flashsystem 5015 Lff Control Enclosure</t>
  </si>
  <si>
    <t>46802P4</t>
  </si>
  <si>
    <t>3166284 || IBM Storage FlashSystem 5015 SFF Control Enclosure (24 x 2,5')</t>
  </si>
  <si>
    <t>468012H</t>
  </si>
  <si>
    <t>3166306 || IBM Storage FlashSystem 5045 LFF Expansion Enclosure (12 x 3,5')</t>
  </si>
  <si>
    <t>3068089 || IBM Storage FlashSystem 5045 SFF Control Enclosure</t>
  </si>
  <si>
    <t>SCBE006</t>
  </si>
  <si>
    <t>3162338 || Implantação Cabeamento Estruturado</t>
  </si>
  <si>
    <t>SCBE007</t>
  </si>
  <si>
    <t>3169013 || Implantação Central Pabx Ip</t>
  </si>
  <si>
    <t>3167914 || Implantacao De Infra/Dutos/Cabos</t>
  </si>
  <si>
    <t>3001167 || Implantação De Rack De Telecom/Telefonia/Cftv</t>
  </si>
  <si>
    <t>SCBE005</t>
  </si>
  <si>
    <t>3162337 || Implantação De Rack De Telecom/Telefonia/Cftv</t>
  </si>
  <si>
    <t>3001175 || Implantação Piso Elevado</t>
  </si>
  <si>
    <t>3130184 || Implementação c/ contrato de manutenção: Instalação | Config Virtualizador, Startup Storage, Startup 3 Servidores, Software de Bkp(On Premises/On Cloud), Migração Ambiente, Config Switch/Firewall</t>
  </si>
  <si>
    <t>3004503 || Implementação com contrato de manutenção</t>
  </si>
  <si>
    <t>3000161 || Implementação de Backup para Nuvem</t>
  </si>
  <si>
    <t>3059456 || Implementação GLPI, monitoramento Local (Zabbix + Grafana)</t>
  </si>
  <si>
    <t>3160966 || Infraestrutura de Cabeamento Estruturado para Redes Corporativas e Industriais (Fibra ótica, Hack, Cabos, Switchis, Wi-fi, Câmeras, No-break) Escopo conforme fornecido pelo cliente</t>
  </si>
  <si>
    <t>IFLC</t>
  </si>
  <si>
    <t>2579321 || Infraestrutura Física / Lógica para cabemento</t>
  </si>
  <si>
    <t>2779719 || Instalação | Configuração Virtualizador, Startup Storage, Startup 3 Servidores, Migração Ambiente, Ativação do ambiente legado como Site de Backup</t>
  </si>
  <si>
    <t>SCBE002</t>
  </si>
  <si>
    <t>3162334 || Instalação De Cameras De Segurança</t>
  </si>
  <si>
    <t>3001163 || Instalação de câmeras de Seguranças</t>
  </si>
  <si>
    <t>3060218 || Instalação de Gateway de TS com Acesso Web / Configuração 2 RDSAPP</t>
  </si>
  <si>
    <t>3161032 || Instalação de rotinas de backup. (RMAN / DUMP)</t>
  </si>
  <si>
    <t>3001168 || Instalação de Speed dome (NR35)</t>
  </si>
  <si>
    <t>3060495 || Instalação e Configuração</t>
  </si>
  <si>
    <t>3094718 || Instalação e Configuração - ERP Senior + eDocs</t>
  </si>
  <si>
    <t>ICVW</t>
  </si>
  <si>
    <t>2849891 || Instalação e Configuração - VMware</t>
  </si>
  <si>
    <t>IEC001</t>
  </si>
  <si>
    <t>3159025 || Instalação e configuração de redes utilizando equipamentos Ubiquiti Unifi e Switch Ubiquiti. Nossos serviços Incluem planejamento, instalação física, configuração de rede, testes e suporte.</t>
  </si>
  <si>
    <t>SCBE008</t>
  </si>
  <si>
    <t>3169014 || Instalação Fisica Switch Mng</t>
  </si>
  <si>
    <t>3046507 || Instalação, Configuração e Parametrização - Integração AD Exata / Senior</t>
  </si>
  <si>
    <t>3046506 || Instalação, Configuração e Parametrização - Registro de Ponto Facial - AD Exata</t>
  </si>
  <si>
    <t>3001602 || Instalação/ Configuração gravadores de cftv</t>
  </si>
  <si>
    <t>SCBE004</t>
  </si>
  <si>
    <t>3162336 || Instalação/Config De Unifi</t>
  </si>
  <si>
    <t>SCBE003</t>
  </si>
  <si>
    <t>3162335 || Instalação/Configuração Gravadores De Cftv</t>
  </si>
  <si>
    <t>3087543 || Instância EC2 (Linux) - Diversas</t>
  </si>
  <si>
    <t>3028395 || Instância EC2 (Linux) - FIREWALL</t>
  </si>
  <si>
    <t>3028392 || Instância EC2 (Windows) - APLICAÇÃO</t>
  </si>
  <si>
    <t>3087542 || Instância EC2 (Windows) - Diversas</t>
  </si>
  <si>
    <t>3028397 || Instância EC2 (Windows) - DOMAIN CONTROLLER</t>
  </si>
  <si>
    <t>3087540 || Instância EC2 (Windows) - SGBD</t>
  </si>
  <si>
    <t>3028398 || Instância EC2 (Windows) - WINDOWS TERMINAL SERVER</t>
  </si>
  <si>
    <t>3028396 || Instância RDS (Banco MSSQL)</t>
  </si>
  <si>
    <t>3028393 || Instância RDS (Banco Oracle)</t>
  </si>
  <si>
    <t>B96G</t>
  </si>
  <si>
    <t>2790214 || Intel VROC (VMD NVMe RAID) Premium</t>
  </si>
  <si>
    <t>3004471 || Intel Xeon Gold 5318y 24c / 1tb - 5 Anos De Garantia</t>
  </si>
  <si>
    <t>BB35</t>
  </si>
  <si>
    <t>2779688 || Intel Xeon Gold 5318Y 24C 165W 2.1GHz Processor</t>
  </si>
  <si>
    <t>BB3S</t>
  </si>
  <si>
    <t>2790184 || Intel Xeon Gold 6336Y 24C 185W 2.4GHz Processor</t>
  </si>
  <si>
    <t>BQ6A</t>
  </si>
  <si>
    <t>3153991 || Intel Xeon Gold 6448H 32C 250W 2.4GHz Processor</t>
  </si>
  <si>
    <t>3153995 || Intel Xeon Gold 6448H 32C 250W 2.4GHz Processor</t>
  </si>
  <si>
    <t>BB2N</t>
  </si>
  <si>
    <t>3178577 || Intel Xeon Silver 4309Y 8C 105W 2.8GHz Processor</t>
  </si>
  <si>
    <t>4XG7A63398</t>
  </si>
  <si>
    <t>3059805 || Intel Xeon Silver 4309Y 8C 105W 2.8GHz Processor Option Kit w/o Fan</t>
  </si>
  <si>
    <t>BB3C</t>
  </si>
  <si>
    <t>2801910 || Intel Xeon Silver 4310 12C 120W 2.1GHz Processor</t>
  </si>
  <si>
    <t>3052925 || Intel Xeon Silver 4310 12c 960gb</t>
  </si>
  <si>
    <t>CBE007</t>
  </si>
  <si>
    <t>3162289 || Lançamento Cabos Opticos</t>
  </si>
  <si>
    <t>3001563 || Lancamentos De Cabos Eletricos</t>
  </si>
  <si>
    <t>3001164 || Lancamentos De Cabos Logicos/Opticos</t>
  </si>
  <si>
    <t>3001166 || Lançamentos de ponto de rede</t>
  </si>
  <si>
    <t>3001963 || Lenovo Sfp+ Sr Transceiver</t>
  </si>
  <si>
    <t>3026297 || Lenovo Sfp+ Sr Transceiver</t>
  </si>
  <si>
    <t>4XB7A17079</t>
  </si>
  <si>
    <t>3124115 || Lenovo Thimsystem 2.5 5300 3.84tb Entry Sata 6gb Hs Ssd</t>
  </si>
  <si>
    <t>2999437 || Lenovo ThinkSystem DE Series 12TB 7.2K 3.5" HDD 2U12</t>
  </si>
  <si>
    <t>4XB7A82287</t>
  </si>
  <si>
    <t>3053649 || Lenovo Thinksystem M.2 5400 Pro 480gb Read Intensive 6gb Nhs Ssd 4xb7a82287</t>
  </si>
  <si>
    <t>4Y37A09739</t>
  </si>
  <si>
    <t>3053648 || Lenovo Thinksystem M.2 Sata 2-Bay Enablement Kit St650-V2 4y37a09739</t>
  </si>
  <si>
    <t>SBCV</t>
  </si>
  <si>
    <t>3154007 || Lenovo XClarity XCC2 Platinum Upgrade (FOD)</t>
  </si>
  <si>
    <t>3000596 || Licença ANNUAL -  Hardware Adicional - ATIVOS</t>
  </si>
  <si>
    <t>3000593 || Licença ANNUAL -  Hardware Adicional - CARP - (H.A / redundancia)</t>
  </si>
  <si>
    <t>3000597 || Licença ANNUAL - Gerenciar Aplicações (Facebook, instagram, WhatsApp).</t>
  </si>
  <si>
    <t>3000594 || Licença ANUAL -  Atenticação A.D Nº de dispositivos gerenciados (quantidade de licenças)</t>
  </si>
  <si>
    <t>3053217 || Licença ANUAL – Autenticação A.D – Por dispositvo Aut.</t>
  </si>
  <si>
    <t>3053216 || Licença ANUAL - Gestão de Aplicacões / Ferramentas - por Firewall</t>
  </si>
  <si>
    <t>3002793 || Licença Anual – Userauth – Valor por Usuário</t>
  </si>
  <si>
    <t>3053218 || Licença ANUAL de Appliance - Hardware</t>
  </si>
  <si>
    <t>3053219 || Licença ANUAL de Hardware Adicional - CARP - (H.A / redundancia)</t>
  </si>
  <si>
    <t>2638030 || Licença Bitdefender - 1 Ano</t>
  </si>
  <si>
    <t>2638033 || Licença Bitdefender - 2 Anos</t>
  </si>
  <si>
    <t>2991664 || Licença Bitdefender - 2 Anos + 2 Anos Grátis</t>
  </si>
  <si>
    <t>3074242 || Licença Bitdefender - 3 Anos</t>
  </si>
  <si>
    <t>2638034 || Licença Bitdefender - 4 Anos (3 Anos + 1 Ano Grátis)</t>
  </si>
  <si>
    <t>3089098 || Licença Bitdefender - Full Disk Encryption</t>
  </si>
  <si>
    <t>3002763 || Licença de Hardware Adicional - ATIVOS</t>
  </si>
  <si>
    <t>SWPCNS5Y-DIGI</t>
  </si>
  <si>
    <t>3053637 || Licença Digital 5 Anos - Powerchute</t>
  </si>
  <si>
    <t>2643774 || Licença PFSense - Appliance / Hardware</t>
  </si>
  <si>
    <t>3089774 || Licença PFSense - Appliance / Hardware</t>
  </si>
  <si>
    <t>2848559 || Licença PFSense - Autenticação Active Directory</t>
  </si>
  <si>
    <t>3089961 || Licença PFSense - Autenticação AD</t>
  </si>
  <si>
    <t>3174692 || Licença PFSense - Autenticação AD + Gestão de App -  1 ANO</t>
  </si>
  <si>
    <t>2643781 || Licença PFSense - Gestão de aplicações/sites/serviços - NGRules</t>
  </si>
  <si>
    <t>2643775 || Licença UserAuth</t>
  </si>
  <si>
    <t>LAFA</t>
  </si>
  <si>
    <t>2567865 || Licenciamento Anual - Firewall - Autenticação AD</t>
  </si>
  <si>
    <t>3138484 || Licenciamento API Customizada - Integração ExataID e Senior</t>
  </si>
  <si>
    <t>2678617 || Licenciamento Custom PONTOMAIS</t>
  </si>
  <si>
    <t>3000392 || Licenciamento de Appliance - Hardware</t>
  </si>
  <si>
    <t>2999185 || Licenciamento de dispositivos - Renovação - anual  módulo UserAuth até 80 usuários simultâneos</t>
  </si>
  <si>
    <t>3146744 || Licenciamento de Módulo - Cesta Básica</t>
  </si>
  <si>
    <t>3146740 || Licenciamento de Módulo - EPI</t>
  </si>
  <si>
    <t>3146746 || Licenciamento de Módulo - Eventos</t>
  </si>
  <si>
    <t>3146748 || Licenciamento de Módulo - Produção</t>
  </si>
  <si>
    <t>3146743 || Licenciamento de Módulo - Refeição</t>
  </si>
  <si>
    <t>3146747 || Licenciamento de Módulo - Registro Diversos</t>
  </si>
  <si>
    <t>2678611 || Licenciamento Eficaz PONTOMAIS</t>
  </si>
  <si>
    <t>2678581 || Licenciamento Essencial PONTOMAIS</t>
  </si>
  <si>
    <t>2678603 || Licenciamento Fácil PONTOMAIS</t>
  </si>
  <si>
    <t>2678616 || Licenciamento Mais PONTOMAIS</t>
  </si>
  <si>
    <t>3046501 || Licenciamento Mensal - Colaboradores - AD Exata</t>
  </si>
  <si>
    <t>2678450 || Licenciamento PONTOMAIS</t>
  </si>
  <si>
    <t>2678615 || Licenciamento Vantagem PONTOMAIS</t>
  </si>
  <si>
    <t>2643456 || Licenciamento VEEAM 1 Year</t>
  </si>
  <si>
    <t>2643457 || Licenciamento VEEAM 3 Years</t>
  </si>
  <si>
    <t>2643458 || Licenciamento VEEAM 5 Years</t>
  </si>
  <si>
    <t>2644849 || Licenciamento VMWARE 1 Year - LENOVO</t>
  </si>
  <si>
    <t>2645270 || Licenciamento VMWARE 3 Years - Lenovo</t>
  </si>
  <si>
    <t>3068606 || LTO 8 HH Fibre channel drive</t>
  </si>
  <si>
    <t>SCBE001</t>
  </si>
  <si>
    <t>3162333 || Mão De Obra Esp./Altura/Esp. Confinado</t>
  </si>
  <si>
    <t xml:space="preserve">&lt;p&gt;Especificações técnicas de teste&lt;/p&gt;
</t>
  </si>
  <si>
    <t>3167780 || Mão de obra esp./altura/esp. Confinado</t>
  </si>
  <si>
    <t>3001161 || Mão de obra ESP./altura/esp.confinado</t>
  </si>
  <si>
    <t>3167907 || Mão de obra rack</t>
  </si>
  <si>
    <t>3001560 || Mão De Obra Tecnica</t>
  </si>
  <si>
    <t>2983760 || Memoria 32g Ddr4 3200mhz 2rx4 Rdimm Ecc Snp75x1vc/32g</t>
  </si>
  <si>
    <t>MD32GDDR4</t>
  </si>
  <si>
    <t>3166325 || Memoria DELL 32G 2Rx4 DDR4 PC4-3200 RDIMM Server RAM Memory</t>
  </si>
  <si>
    <t>2983756 || Memoria Dell 32g Ddr4 3200mhz 2rx4 Rdimm Ecc Snp75x1vc/32g</t>
  </si>
  <si>
    <t>MD64GDDR4</t>
  </si>
  <si>
    <t>3166324 || Memoria DELL 64G 2Rx4 DDR4 PC4-3200 RDIMM Server RAM Memory</t>
  </si>
  <si>
    <t>3123479 || Memória Lenovo 32GB</t>
  </si>
  <si>
    <t>3002826 || MEMORIA LENOVO THINKSYSTEM 32GB DDR4 3200MHZ 2RX4 1.2V RDIMM</t>
  </si>
  <si>
    <t>2575385 || Memoria RAM - SR 650 64GB</t>
  </si>
  <si>
    <t>4ZC7A08710</t>
  </si>
  <si>
    <t>2575377 || Memória RAM SR650 - ThinkSystem 64GB TruDDR4 2933MHz (2Rx4 1.2V) RDIMM - LENOVO HOMOLOGADO</t>
  </si>
  <si>
    <t>BHSS</t>
  </si>
  <si>
    <t>2790198 || MI for PXE with RJ45 Network port</t>
  </si>
  <si>
    <t>3002021 || Microsoft Teams</t>
  </si>
  <si>
    <t>3051554 || Microsoft Terminal Services</t>
  </si>
  <si>
    <t>MMVVW</t>
  </si>
  <si>
    <t>2849894 || Migração - Máquinas Virtuais</t>
  </si>
  <si>
    <t>3070387 || Migração Cloud AWS</t>
  </si>
  <si>
    <t>3070389 || Migração para Microsoft365</t>
  </si>
  <si>
    <t>3001581 || Mikrotik Cloud Router Switch Crs309-1g-8s+in L5</t>
  </si>
  <si>
    <t>3001585 || Mini Rack Parede 5ux350mm Acrilico Onix</t>
  </si>
  <si>
    <t>3001152 || Modulo Sfp 1000 Mini-Gbic Sc Kgm 2105</t>
  </si>
  <si>
    <t>3001110 || Moldura Tipo Bloco Cego Branca</t>
  </si>
  <si>
    <t>3001594 || Moldura Tipo Bloco Cego Branca - Dutotec</t>
  </si>
  <si>
    <t>3001595 || Moldura Tipo Bloco P/ Rj 45 Keystone - Dutotec</t>
  </si>
  <si>
    <t>3001108 || Moldura Tipo Bloco P/ Rj45 Keystone</t>
  </si>
  <si>
    <t>BC4X</t>
  </si>
  <si>
    <t>2790202 || MS 2FH Riser Filler</t>
  </si>
  <si>
    <t>2643779 || NGRules</t>
  </si>
  <si>
    <t>3002797 || NGRules</t>
  </si>
  <si>
    <t>3002762 || Nº de dispositivos gerenciados (quantidade de licenças)</t>
  </si>
  <si>
    <t>2579611 || Nobreack APC SMART-UPS X 3000VA</t>
  </si>
  <si>
    <t>CBE033</t>
  </si>
  <si>
    <t>3162319 || No-Break 1.4 Kva (115v) (2bat) (Preto) (Sms) (27286)</t>
  </si>
  <si>
    <t>3001589 || No-Break 2.2 Kva (Biv)(4bat)(Pto)(Senoidal)(Ts Sha)(4420)</t>
  </si>
  <si>
    <t>CBE045</t>
  </si>
  <si>
    <t>3169000 || No-break 3.2 Kva (biv) (2bat)(senoidal) (pto)(ts Shara)(4381</t>
  </si>
  <si>
    <t>3001145 || Nobreak Attiv 1200va-Bi</t>
  </si>
  <si>
    <t>3001176 || Nobreak Easy Ups Srv Da Apc, 3000 Va E 230 V Srv3ki-Br</t>
  </si>
  <si>
    <t>L650470B</t>
  </si>
  <si>
    <t>3057925 || Note Dell Lat 3420 14 I7-1165g7 Win 11 Pro 16gb 512ssd 1 On-Site</t>
  </si>
  <si>
    <t>LMAS657595B</t>
  </si>
  <si>
    <t>3057924 || Note Dell Vostro 3520 15.6 I5- 1135g7 Win11pro 8gb 256ssd 1 Onsite</t>
  </si>
  <si>
    <t>063332</t>
  </si>
  <si>
    <t>3034513 || Notebook Lenovo V15 G2 Itl Intel Core I5 1135g7 8gb Ssd 256gb 15.6 Fhd Geforce Mx350 2gb Windows 11 Pro 82me000vbr</t>
  </si>
  <si>
    <t>3162213 || null</t>
  </si>
  <si>
    <t>CBE023</t>
  </si>
  <si>
    <t>3162308 || Nvr Hikvision Ds-7616ni-Q2 16 Canais / 4k</t>
  </si>
  <si>
    <t>CBE024</t>
  </si>
  <si>
    <t>3162309 || Nvr Hikvision Ds-7632nxi-K2 32 Canais / 4k</t>
  </si>
  <si>
    <t>4680ADN1</t>
  </si>
  <si>
    <t>3166287 || Order Type 1 - CTO</t>
  </si>
  <si>
    <t>AR8425A</t>
  </si>
  <si>
    <t>3162960 || Organizador Horizontal De Cabo 1u</t>
  </si>
  <si>
    <t>CBE008</t>
  </si>
  <si>
    <t>3162290 || Pa Tv P/Eletrocalha Ac Unc 1/4x1/2 Ri Zb</t>
  </si>
  <si>
    <t>CBE009</t>
  </si>
  <si>
    <t>3162291 || Pa Tv P/Eletrocalha Ac Unc 5/16x1/2 Ri Zb</t>
  </si>
  <si>
    <t>3048988 || Painel cego para rack 19" (10 unidades)</t>
  </si>
  <si>
    <t>CBE054</t>
  </si>
  <si>
    <t>3169009 || Painel Frontal 19pol X 1u Preto - P/n:mi-00306 - Fibracem</t>
  </si>
  <si>
    <t>3001129 || Parafusos/Abraçadeiras/Velcro/Brocantes</t>
  </si>
  <si>
    <t>3152132 || Patch Cord Cat</t>
  </si>
  <si>
    <t>CBE038</t>
  </si>
  <si>
    <t>3168993 || Patch Cord Cat 6 15 Cm</t>
  </si>
  <si>
    <t>3001597 || Patch Cord Cat.6 - 1.524m Azul Slim</t>
  </si>
  <si>
    <t>3001190 || Patch Cord Cat.6 - 1.5m Amarelo Gigalan - Furuk</t>
  </si>
  <si>
    <t>3176844 || Patch Cord Cat.6 - 2.44m azul SLIM</t>
  </si>
  <si>
    <t>CBE052</t>
  </si>
  <si>
    <t>3169007 || Patch Cord Cat.6 - 2.5m Azul Claro Sohoplus - P/n:35123001 - Furukawa</t>
  </si>
  <si>
    <t>3001182 || Patch Cord Cat.6 - 2.5m Azul Gigalan Green - Lszh</t>
  </si>
  <si>
    <t>3001592 || Patch Panel 24p Cat.6 Sohoplus - Furukawa</t>
  </si>
  <si>
    <t>CBE051</t>
  </si>
  <si>
    <t>3169006 || Patch Panel 24p Cat.6 Sohoplus - P/n:35050402 - Furukawa</t>
  </si>
  <si>
    <t>3001170 || Patch Panel Angular 48u Desc. Furukawa</t>
  </si>
  <si>
    <t>CBE012</t>
  </si>
  <si>
    <t>3162294 || Perfilado Galv 38x38x6m Perf</t>
  </si>
  <si>
    <t>3001179 || Perfilado Perf 38x38x6000mm Ch18</t>
  </si>
  <si>
    <t>2999971 || Periodo 3 Anos + 1 ano grátis</t>
  </si>
  <si>
    <t>2999972 || Periodo 3 Anos + 1 ano grátis</t>
  </si>
  <si>
    <t>2999973 || Periodo 3 Anos + 1 ano grátis</t>
  </si>
  <si>
    <t>2999974 || Periodo 3 Anos + 1 ano grátis</t>
  </si>
  <si>
    <t>3001174 || Piso Elevado Pvc</t>
  </si>
  <si>
    <t>2998949 || Plano Custom</t>
  </si>
  <si>
    <t>3026725 || Plano Fácil</t>
  </si>
  <si>
    <t>3060473 || Plano Gerencial</t>
  </si>
  <si>
    <t>3026726 || Plano Vantagem</t>
  </si>
  <si>
    <t>CBE021</t>
  </si>
  <si>
    <t>3162305 || Po Sx Unc 5/16 Chv 1/2 Zb</t>
  </si>
  <si>
    <t>CBE053</t>
  </si>
  <si>
    <t>3169008 || Porca Gaiola 5 Mm (metalica) + Parafuso - P/n:mr-00001 - Fib</t>
  </si>
  <si>
    <t>3152119 || PORTA EQUIPAMENTO P/ 2 BLOCOS LO DUTOTEC X BRANCO - P/N:DX-</t>
  </si>
  <si>
    <t>3001150 || Porta Equipamento P/ 2 Blocos Ml Dutotec X Branco</t>
  </si>
  <si>
    <t>3001112 || Porta Equipamento P/ 2 Blocos Std Dutotec X Branco</t>
  </si>
  <si>
    <t>3001184 || Porta Equipamento Stand Branco P/ 2rj 45 + 2 Blocos Dutote</t>
  </si>
  <si>
    <t>3151465 || Porta Equipamento Stand Branco P/ 2rj45 + 2 Blocos Dutot</t>
  </si>
  <si>
    <t>3001107 || Porta Equipamento Stand Branco P/ 3 Blocos Dutotec</t>
  </si>
  <si>
    <t>3068090 || Power Cord - ODU Connection</t>
  </si>
  <si>
    <t>46809730</t>
  </si>
  <si>
    <t>3166285 || Power Cord - PDU Connection</t>
  </si>
  <si>
    <t>AP8760</t>
  </si>
  <si>
    <t>3053635 || Power Cord, Locking C19 to C20, 3.0m</t>
  </si>
  <si>
    <t>AR8123BLK</t>
  </si>
  <si>
    <t>3162963 || Prateleira Deslizante 100lbs/45.5kg Preta</t>
  </si>
  <si>
    <t>3048989 || Prateleira Fixa 250lbs/114kg Preto</t>
  </si>
  <si>
    <t>5PS7A67915</t>
  </si>
  <si>
    <t>3178589 || Premier Essential - 3Yr 24x7 4Hr Resp + YDYD SR650 V2 (OPCIONAL)</t>
  </si>
  <si>
    <t>3067532 || Production Support Coverage VMware vSphere 6 Essentials Plus Kit for 3 hosts (Max 2 processors per host)</t>
  </si>
  <si>
    <t>2999011 || Production Support/Subscription VMware vSphere 6 Essentials Plus Kit for 1 year</t>
  </si>
  <si>
    <t>3024833 || Production Support/Subscription VMware vSphere 6 Essentials Plus Kit for 1 year</t>
  </si>
  <si>
    <t>2999012 || Production Support/Subscription VMware vSphere 6 Essentials Plus Kit for 3 year</t>
  </si>
  <si>
    <t>3136206 || PRODUTOS - BASF</t>
  </si>
  <si>
    <t>3136218 || PRODUTOS - UDESIL</t>
  </si>
  <si>
    <t>3167779 || Projeto / Art de execução</t>
  </si>
  <si>
    <t>CBE010</t>
  </si>
  <si>
    <t>3162292 || Qd Comando 300x200x150</t>
  </si>
  <si>
    <t>CBE011</t>
  </si>
  <si>
    <t>3162293 || Qd Comando 500x400x200</t>
  </si>
  <si>
    <t>2998953 || Quantidade de colaboradores ( Adendo)</t>
  </si>
  <si>
    <t>3048985 || Rack 19" NetShelter SX 42U 19"</t>
  </si>
  <si>
    <t>AR3100</t>
  </si>
  <si>
    <t>3053631 || Rack 19" NetShelter SX 42U 19" Profundidade 1070mm</t>
  </si>
  <si>
    <t>3001155 || Rack 19pol 04u X 350mm Fechado Parede Bege - Esu Porta Vid</t>
  </si>
  <si>
    <t>3001156 || Rack 19pol 08u X 450mm Fechado Parede Bege - Eco Porta Vid</t>
  </si>
  <si>
    <t>3000178 || Rack 19pol 44u X 1000mm - Piso, Porta e Tampas Perfuradas</t>
  </si>
  <si>
    <t>3001187 || Rack 19pol 44u X 800mm Fechado Piso Vidro Eco Preto</t>
  </si>
  <si>
    <t>3152118 || RACK 19POL X 08U X 550MM FECHADO PAREDE BEGE - ESU PORTA VID</t>
  </si>
  <si>
    <t>CBE035</t>
  </si>
  <si>
    <t>3162321 || Rack 19pol X 36u X 660mm Fechado Piso Vidro Sld Fme Preto</t>
  </si>
  <si>
    <t>CBE050</t>
  </si>
  <si>
    <t>3169005 || Rack 19pol X 44u X 1000mm Piso Vidro Tampas Perf Sld Fme Pt</t>
  </si>
  <si>
    <t>3167879 || Rack 19pol X 44u X 800mm Fechado Piso Vidro Eco Preto</t>
  </si>
  <si>
    <t>3068597 || Rack Mount Kit</t>
  </si>
  <si>
    <t>3001140 || Rack Outdoor 8x450mm</t>
  </si>
  <si>
    <t>3068599 || Rack to PDU line cord</t>
  </si>
  <si>
    <t>3052472 || RDS - Banco de Dados</t>
  </si>
  <si>
    <t>2998952 || Reconhecimento Facial + Ponto por WhatsApp</t>
  </si>
  <si>
    <t>3167875 || Regua 10 Tomadas 10ah</t>
  </si>
  <si>
    <t>CBE047</t>
  </si>
  <si>
    <t>3169002 || Regua 19" com 12 Tomadas e Plug 10a Padrao Preto</t>
  </si>
  <si>
    <t>3001151 || Regua 19pol C/ 8 Tomadas C/ Disjuntor Padrao Brasileir Preta</t>
  </si>
  <si>
    <t>3001173 || Régua C/ 10 Tomadas 10a</t>
  </si>
  <si>
    <t>4680ALE8</t>
  </si>
  <si>
    <t>3166294 || Remote Mirroring</t>
  </si>
  <si>
    <t>3004719 || Remote Mirroring - FC ALE8</t>
  </si>
  <si>
    <t>2993157 || Renovação -  anual módulo UserAuth</t>
  </si>
  <si>
    <t>2999201 || Renovação de Licenciamento de appliance - Hardware</t>
  </si>
  <si>
    <t>3084065 || Renovação Módulo NGRules</t>
  </si>
  <si>
    <t>2643467 || Renovação VEEAM 1 Year</t>
  </si>
  <si>
    <t>2643470 || Renovação VEEAM 3 Years</t>
  </si>
  <si>
    <t>2643472 || Renovação VEEAM 5 Years</t>
  </si>
  <si>
    <t>2999981 || Renovação Módulo UserAuth</t>
  </si>
  <si>
    <t>2790235 || Replicação Backup para CLOUD - GB - Minimo de 2TB</t>
  </si>
  <si>
    <t>3004500 || Replicação Backup para CLOUD - GB - Minimo de 2TB</t>
  </si>
  <si>
    <t>3000349 || Replicação Backup para CLOUD / GB - Mínimo de 2TB + Gerenciamento e Suporte</t>
  </si>
  <si>
    <t>3152151 || Seal Tubo 1/2 Mgp-G Flex 12,70mm</t>
  </si>
  <si>
    <t>3161319 || Segmentação de Rede</t>
  </si>
  <si>
    <t>7Z73CTO1WW</t>
  </si>
  <si>
    <t>3178575 || Server 66Tb RAW RAID 5 ThinkSystem SR650 V2-3yr Warranty</t>
  </si>
  <si>
    <t>7Q01CTO4WW</t>
  </si>
  <si>
    <t>3053276 || Service CTO SERVER ESSENTIAL 24x7 24Hr CSR</t>
  </si>
  <si>
    <t>2848549 || Service Pac - 5 anos</t>
  </si>
  <si>
    <t>3002019 || Serviços de Configuração - DNS</t>
  </si>
  <si>
    <t>3002020 || Serviços de Configuração - Microsoft365</t>
  </si>
  <si>
    <t>2995328 || SERVIÇOS de Configuração e Parametrização da Console de Gerenciamento BITDEFENDER</t>
  </si>
  <si>
    <t>2718205 || Serviços de Consultoria - DBA Oracle</t>
  </si>
  <si>
    <t>3070290 || Serviços de Consultoria - Senior HCM</t>
  </si>
  <si>
    <t>2999450 || Serviços de consultoria / Suporte HCM</t>
  </si>
  <si>
    <t>3000260 || Serviços de Implementação do projeto Escopo Adicional</t>
  </si>
  <si>
    <t>3160978 || Serviços de Infraestrutura - Cabeamento Estruturado para Redes Corporativas e Industriais (Fibra ótica, Hack, Cabos, Switchis, Wi-fi, Câmeras, No-break) Escopo conforme fornecido pelo Cliente.</t>
  </si>
  <si>
    <t>3059454 || Serviços de Instalação e Configuração de Firewall - FiLIAL</t>
  </si>
  <si>
    <t>3136566 || Serviços de Instalação, Configuração e Migração de  Aplicação Senior (não incluso serviços de DBA e Aplicações de Terceiros)</t>
  </si>
  <si>
    <t>3000346 || Serviços de Reestruturação de TI</t>
  </si>
  <si>
    <t>3149418 || Serviços de Revisão e Otimização de Firewall</t>
  </si>
  <si>
    <t>3040390 || Serviços de Suporte - Backup &amp; Armazenamento Cloud (Limitado e sem monitoramento)</t>
  </si>
  <si>
    <t>3047416 || Serviços de Suporte - Solução de Registro de Ponto</t>
  </si>
  <si>
    <t>3000393 || Serviços de Suporte e Gerenciamento - FIREWALL  - Ilimitado</t>
  </si>
  <si>
    <t>undefined</t>
  </si>
  <si>
    <t>3178177 || Serviços de Suporte e Gerenciamento ADM ao OFFICE 365</t>
  </si>
  <si>
    <t>3175008 || Serviços de Suporte e Gerenciamento de FIREWALL</t>
  </si>
  <si>
    <t>3178152 || Serviços de Suporte e Gerenciamento de Firewall - FILIAL</t>
  </si>
  <si>
    <t>3178156 || Serviços de Suporte e Gerenciamento de Firewall - FILIAL</t>
  </si>
  <si>
    <t>3178157 || Serviços de Suporte e Gerenciamento de Firewall - FILIAl - Com HA</t>
  </si>
  <si>
    <t>3031423 || Serviços de Suporte e Monitoramento - Backup</t>
  </si>
  <si>
    <t>3028470 || Serviços de Suporte Técnico - Cloud (seg. a sex. das 8:00h às 18:00h,  Brasília) - (Caso inclua os firewalls de filiais será incluso adendo de R$ 250,00/Firewall mês)</t>
  </si>
  <si>
    <t>3090055 || Serviços de Suporte Tecnico - Firewall PFSense - Até 5 Horas Mes</t>
  </si>
  <si>
    <t>STI</t>
  </si>
  <si>
    <t>2572535 || Serviços de Suporte Técnico (até 30 VM)</t>
  </si>
  <si>
    <t>3129855 || SERVIDOR LENOVO THINKSYSTEM SR630 V2</t>
  </si>
  <si>
    <t>5053</t>
  </si>
  <si>
    <t>2779697 || SFP+ SR Transceiver</t>
  </si>
  <si>
    <t>4680AGJW</t>
  </si>
  <si>
    <t>3166288 || Shipping and Handling</t>
  </si>
  <si>
    <t>7S0XCTO5WW</t>
  </si>
  <si>
    <t>3154006 || software3 XClarity Controller</t>
  </si>
  <si>
    <t>5372SWX</t>
  </si>
  <si>
    <t>3068080 || software3 xSeries HIPO</t>
  </si>
  <si>
    <t>5374CM1</t>
  </si>
  <si>
    <t>3068083 || software4 Configuration Instruction</t>
  </si>
  <si>
    <t>2790210 || software4 xSeries HIPO</t>
  </si>
  <si>
    <t>7S05CTOEWW</t>
  </si>
  <si>
    <t>2790227 || software6 Windows Server 2022 Addl Lic</t>
  </si>
  <si>
    <t>7S05CTOBWW</t>
  </si>
  <si>
    <t>2790229 || software7 Windows Server 2022</t>
  </si>
  <si>
    <t>3163184 || Sonicwall tz670</t>
  </si>
  <si>
    <t>3163186 || Sonicwall tz670</t>
  </si>
  <si>
    <t>7Z71CTO1WW</t>
  </si>
  <si>
    <t>3003083 || SR630v2 (config.1) 256GB - ad tecnologia ThinkSystem SR630 V2-3yr Warranty</t>
  </si>
  <si>
    <t>3000134 || SR650 Server Silver 4310 12C  512GB ThinkSystem SR650 V2-3yr Warranty</t>
  </si>
  <si>
    <t>7D76CTO1WW</t>
  </si>
  <si>
    <t>3153982 || SR650v3 1P  Xeon Gold 6448H 32C  16x64 CTO Licenças Call ThinkSystem SR650 V3 - 3yr warranty</t>
  </si>
  <si>
    <t>3123477 || Ssd Lenovo 2.5" 960gb Sata 6g Sff Ssd Solid State Drive</t>
  </si>
  <si>
    <t>3061256 || Ssd Lenovo 960gb 6gbps 2,5 Sata</t>
  </si>
  <si>
    <t>SP230012ZZNCAA</t>
  </si>
  <si>
    <t>3168029 || Standard Protection for XGS 2300 - 12 MOS</t>
  </si>
  <si>
    <t>3128005 || Startup - Instalação e Configuração de Firewall PFSense</t>
  </si>
  <si>
    <t>3028405 || Startup - Servidor de Aplicação</t>
  </si>
  <si>
    <t>3052914 || Startup - Servidores</t>
  </si>
  <si>
    <t>3028406 || Startup - Windows Terminal Server</t>
  </si>
  <si>
    <t>SSRV</t>
  </si>
  <si>
    <t>2567866 || Startup de Servidor</t>
  </si>
  <si>
    <t>3058720 || Startup de Servidor - Instalação e Configuração</t>
  </si>
  <si>
    <t>3144987 || Startup EC2 - Firewall PFSense</t>
  </si>
  <si>
    <t>3144989 || Startup EC2 - Servidor de Aplicação</t>
  </si>
  <si>
    <t>3144986 || Startup EC2 - Servidor de Arquivos</t>
  </si>
  <si>
    <t>3028404 || Startup EC2 - Servidor Domain Controller</t>
  </si>
  <si>
    <t>3144988 || Startup EC2 - Servidor Windows Terminal Server</t>
  </si>
  <si>
    <t>3028409 || Startup RDS - Banco de dados</t>
  </si>
  <si>
    <t>STPSRV</t>
  </si>
  <si>
    <t>2848963 || Startup Servidor</t>
  </si>
  <si>
    <t>STPSTG</t>
  </si>
  <si>
    <t>2848965 || Startup Storage</t>
  </si>
  <si>
    <t>3000142 || Subscription VMware vSphere 8 Essentials Kit for 3 hosts (Max 2 processors per host)</t>
  </si>
  <si>
    <t>3004499 || Suporte mensal Data Center Matriz</t>
  </si>
  <si>
    <t>3004498 || Suporte mensal ilimitado Data Center Matriz: Instalação | Configuração Virtualizador, Startup Storage, Startup 3 Servidores, Bkp Veeam(On Premises/On Cloud), Migração Ambiente, Config Switch/Firewal</t>
  </si>
  <si>
    <t>3001131 || Switch 16p Fast Poe 2p Giga 1p Sfp Combo Sf 1821 Poe</t>
  </si>
  <si>
    <t>3001584 || Switch 9p 10/100 Fast Com 8 Portas Poe+ Sf 900 Poe</t>
  </si>
  <si>
    <t>3001586 || Switch Gerenciavel 24p Giga + 4p Gbic - Sg 2404 Mr</t>
  </si>
  <si>
    <t>3001130 || Switch Gerenciavel 24p Giga + 4p Gbic - Sg 2404 Poe L2+</t>
  </si>
  <si>
    <t>CBE025</t>
  </si>
  <si>
    <t>3162311 || Switch Huawey S5735-L48p4s-A1</t>
  </si>
  <si>
    <t>USW-AGGREGATIONi</t>
  </si>
  <si>
    <t>3165314 || Switch Ubiquiti Unifi Gen2 8SFP + USW - Aggregation I</t>
  </si>
  <si>
    <t>CBE044</t>
  </si>
  <si>
    <t>3168999 || Switch Ubnt 48 Pts Giga Poe</t>
  </si>
  <si>
    <t>3152149 || Tampa 2 Mod Rj11/45 Condtop</t>
  </si>
  <si>
    <t>3001143 || Tampa Cega Condtop</t>
  </si>
  <si>
    <t>3001105 || Tampa Em Aluminio Plana Ranhurada P/ Duto 73 X 3000mm Branco</t>
  </si>
  <si>
    <t>3176851 || Telefone IP - TIP 120 - INTELBRAS</t>
  </si>
  <si>
    <t>3176849 || Telefone IP V5502 - INTELBRAS</t>
  </si>
  <si>
    <t>3161033 || Testes de backup</t>
  </si>
  <si>
    <t>0</t>
  </si>
  <si>
    <t>BNFH</t>
  </si>
  <si>
    <t>3153998 || ThinkSystem 1100W 230V/115V Platinum Hot-Swap Gen2 Power Supply v3</t>
  </si>
  <si>
    <t>B8P5</t>
  </si>
  <si>
    <t>2790215 || ThinkSystem 1611-8P PCIe Gen4 Switch Adapter</t>
  </si>
  <si>
    <t>BH9Q</t>
  </si>
  <si>
    <t>2779686 || ThinkSystem 1U 2.5" Chassis with 8 or 10 Bays</t>
  </si>
  <si>
    <t>B8NC</t>
  </si>
  <si>
    <t>2779694 || ThinkSystem 1U LP+LP BF Riser Cage Riser 1</t>
  </si>
  <si>
    <t>B8N2</t>
  </si>
  <si>
    <t>2779693 || ThinkSystem 1U PCIe Gen4 x16/x16 Riser 1</t>
  </si>
  <si>
    <t>BNF5</t>
  </si>
  <si>
    <t>2790216 || ThinkSystem 2.5" U.3 7450 PRO 3.84TB Read Intensive NVMe PCIe 4.0 x4 HS SSD</t>
  </si>
  <si>
    <t>BH8H</t>
  </si>
  <si>
    <t>2790183 || ThinkSystem 2U 2.5" Chassis with 8, 16 or 24 Bays</t>
  </si>
  <si>
    <t>BMJV</t>
  </si>
  <si>
    <t>3178576 || ThinkSystem 2U 3.5" Chassis with 8 or 12 Bays v2</t>
  </si>
  <si>
    <t>BDY7</t>
  </si>
  <si>
    <t>2790218 || ThinkSystem 2U 4x2.5" Middle NVMe Backplane</t>
  </si>
  <si>
    <t>B8M6</t>
  </si>
  <si>
    <t>3178587 || ThinkSystem 2U 4x3.5" Fixed Filler</t>
  </si>
  <si>
    <t>B8LP</t>
  </si>
  <si>
    <t>3178581 || ThinkSystem 2U 8x3.5" SAS/SATA Backplane</t>
  </si>
  <si>
    <t>B8L7</t>
  </si>
  <si>
    <t>2790195 || ThinkSystem 2U EIA Latch Standard (Left)</t>
  </si>
  <si>
    <t>BMJ7</t>
  </si>
  <si>
    <t>3178586 || ThinkSystem 2U EIA Latch Standard (Left) v2</t>
  </si>
  <si>
    <t>B8M9</t>
  </si>
  <si>
    <t>2790205 || ThinkSystem 2U EIA Latch with FIO (right)</t>
  </si>
  <si>
    <t>BP46</t>
  </si>
  <si>
    <t>3153990 || ThinkSystem 2U Main Air Duct</t>
  </si>
  <si>
    <t>3154003 || ThinkSystem 2U Main Air Duct</t>
  </si>
  <si>
    <t>BPKD</t>
  </si>
  <si>
    <t>3153985 || ThinkSystem 2U MS 3FH Riser 1&amp;2 Cage w/Label1</t>
  </si>
  <si>
    <t>B8MM</t>
  </si>
  <si>
    <t>3153984 || ThinkSystem 2U MS 3FH Riser Filler</t>
  </si>
  <si>
    <t>3154004 || ThinkSystem 2U MS 3FH Riser Filler</t>
  </si>
  <si>
    <t>3178588 || ThinkSystem 2U MS 3FH Riser Filler</t>
  </si>
  <si>
    <t>BHWJ</t>
  </si>
  <si>
    <t>2790203 || ThinkSystem 2U MS 3FH Riser1 Cage v2</t>
  </si>
  <si>
    <t>BHWL</t>
  </si>
  <si>
    <t>2790204 || ThinkSystem 2U MS 3FH Riser2 new Cage</t>
  </si>
  <si>
    <t>B8MP</t>
  </si>
  <si>
    <t>3153987 || ThinkSystem 2U MS Air Duct Filler(For 2U Gap)</t>
  </si>
  <si>
    <t>B8MT</t>
  </si>
  <si>
    <t>3154002 || ThinkSystem 2U MS Fan Dummy</t>
  </si>
  <si>
    <t>BHZY</t>
  </si>
  <si>
    <t>2790222 || ThinkSystem 2U PCIe Gen4 x16/x16 PCIe Riser 3</t>
  </si>
  <si>
    <t>B8LQ</t>
  </si>
  <si>
    <t>2790190 || ThinkSystem 2U PCIe Gen4 x16/x16 Slot 1&amp;2 Riser 1 or 2</t>
  </si>
  <si>
    <t>B8LJ</t>
  </si>
  <si>
    <t>3178584 || ThinkSystem 2U PCIe Gen4 x16/x8/x8 Riser 1 or 2</t>
  </si>
  <si>
    <t>BH8E</t>
  </si>
  <si>
    <t>2790193 || ThinkSystem 2U Performance Fan</t>
  </si>
  <si>
    <t>BQQ2</t>
  </si>
  <si>
    <t>3154001 || ThinkSystem 2U V3 EIA Latch Standard</t>
  </si>
  <si>
    <t>BH8F</t>
  </si>
  <si>
    <t>3153983 || ThinkSystem 2U V3 Performance Fan Module</t>
  </si>
  <si>
    <t>BLL6</t>
  </si>
  <si>
    <t>3153999 || ThinkSystem 2U V3 Performance Fan Module</t>
  </si>
  <si>
    <t>BH8D</t>
  </si>
  <si>
    <t>2790217 || ThinkSystem 2U/4U 8x2.5" NVMe Backplane</t>
  </si>
  <si>
    <t>BTR7</t>
  </si>
  <si>
    <t>3178579 || ThinkSystem 3.5" 22TB 7.2K SAS 12Gb Hot Swap 512e HDD</t>
  </si>
  <si>
    <t>3178580 || ThinkSystem 3.5" 22TB 7.2K SAS 12Gb Hot Swap 512e HDD</t>
  </si>
  <si>
    <t>3001959 || ThinkSystem 64GB TruDDR4 2933MHz (2Rx4 1.2V) RDIMM</t>
  </si>
  <si>
    <t>B966</t>
  </si>
  <si>
    <t>2779689 || ThinkSystem 64GB TruDDR4 3200 MHz (2Rx4 1.2V) RDIMM</t>
  </si>
  <si>
    <t>BNF9</t>
  </si>
  <si>
    <t>3153986 || ThinkSystem 64GB TruDDR5 4800MHz (2Rx4) 10x4 RDIMM</t>
  </si>
  <si>
    <t>BNFG</t>
  </si>
  <si>
    <t>3178585 || ThinkSystem 750W 230V/115V Platinum Hot-Swap Gen2 Power Supply v3</t>
  </si>
  <si>
    <t>B5T0</t>
  </si>
  <si>
    <t>2790189 || ThinkSystem Broadcom 57414 10/25GbE SFP28 2-port PCIe Ethernet Adapter</t>
  </si>
  <si>
    <t>BK1H</t>
  </si>
  <si>
    <t>3153992 || ThinkSystem Broadcom 57414 10/25GbE SFP28 2-port PCIe Ethernet Adapter</t>
  </si>
  <si>
    <t>BJ3H</t>
  </si>
  <si>
    <t>2790220 || ThinkSystem Emulex LPe35002 32Gb 2-port PCIe Fibre Channel Adapter V2</t>
  </si>
  <si>
    <t>AUKX</t>
  </si>
  <si>
    <t>2779696 || ThinkSystem Intel X710-DA2 PCIe 10Gb 2-Port SFP+ Ethernet Adapter</t>
  </si>
  <si>
    <t>BQ1Z</t>
  </si>
  <si>
    <t>2779692 || ThinkSystem M.2 5400 PRO 240GB Read Intensive SATA 6Gb NHS SSD</t>
  </si>
  <si>
    <t>BQ1Y</t>
  </si>
  <si>
    <t>2790186 || ThinkSystem M.2 5400 PRO 480GB Read Intensive SATA 6Gb NHS SSD</t>
  </si>
  <si>
    <t>BYF9</t>
  </si>
  <si>
    <t>3178583 || ThinkSystem M.2 ER3 960GB Read Intensive SATA 6Gb NHS SSD</t>
  </si>
  <si>
    <t>3178582 || ThinkSystem M.2 SATA 2-Bay RAID Adapter</t>
  </si>
  <si>
    <t>B5XJ</t>
  </si>
  <si>
    <t>2779691 || ThinkSystem M.2 SATA/NVMe 2-Bay Enablement Kit</t>
  </si>
  <si>
    <t>BM8X</t>
  </si>
  <si>
    <t>3153996 || ThinkSystem M.2 SATA/x4 NVMe 2-Bay Adapter</t>
  </si>
  <si>
    <t>AUNG</t>
  </si>
  <si>
    <t>3178578 || ThinkSystem RAID 530-8i PCIe 12Gb Adapter</t>
  </si>
  <si>
    <t>2779685 || ThinkSystem SR630 V2 - 3yr Warranty</t>
  </si>
  <si>
    <t>2790181 || ThinkSystem SR650 V2 - 3yr Warranty</t>
  </si>
  <si>
    <t>2848503 || ThinkSystem SR650 V2 - 3yr Warranty</t>
  </si>
  <si>
    <t>B97L</t>
  </si>
  <si>
    <t>2790196 || ThinkSystem SR650 V2 MB</t>
  </si>
  <si>
    <t>BM8T</t>
  </si>
  <si>
    <t>3153989 || ThinkSystem SR650 V3 Firmware and Root of Trust Security Module</t>
  </si>
  <si>
    <t>3154005 || ThinkSystem SR650 V3 Firmware and Root of Trust Security Module</t>
  </si>
  <si>
    <t>BLL0</t>
  </si>
  <si>
    <t>3153988 || ThinkSystem SR650 V3 MB</t>
  </si>
  <si>
    <t>B91Y</t>
  </si>
  <si>
    <t>3154000 || ThinkSystem Toolless Slide Rail Kit v2 Enhanced with 2U CMA</t>
  </si>
  <si>
    <t>B8LC</t>
  </si>
  <si>
    <t>2779702 || ThinkSystem Toolless Slide Rail Kit v2 with 1U CMA</t>
  </si>
  <si>
    <t>2790194 || ThinkSystem Toolless Slide Rail Kit v2 with 2U CMA</t>
  </si>
  <si>
    <t>BQ0W</t>
  </si>
  <si>
    <t>2790191 || ThinkSystem V2 1100W (230Vac/115Vac) Platinum Hot Swap Power Supply</t>
  </si>
  <si>
    <t>BHTU</t>
  </si>
  <si>
    <t>2779698 || ThinkSystem V2 750W(230V/115V) Platinum Hot-Swap Power Supply v2</t>
  </si>
  <si>
    <t>BH9M</t>
  </si>
  <si>
    <t>2779701 || ThinkSystem V3 1U Performance Fan Option Kit v2</t>
  </si>
  <si>
    <t>BLKJ</t>
  </si>
  <si>
    <t>3153981 || ThinkSystem V3 2U 12x3.5" Chassis</t>
  </si>
  <si>
    <t>3153993 || ThinkSystem V3 2U 12x3.5" Chassis</t>
  </si>
  <si>
    <t>BLKL</t>
  </si>
  <si>
    <t>3153997 || ThinkSystem V3 2U x16/x8/x8 PCIe Gen4 Riser1 or 2</t>
  </si>
  <si>
    <t>AUPW</t>
  </si>
  <si>
    <t>2779700 || ThinkSystem XClarity Controller Standard to Enterprise Upgrade</t>
  </si>
  <si>
    <t>3151480 || Tomada Bloco 10a Padrao Brasileiro Branca</t>
  </si>
  <si>
    <t>3001115 || Tomada Bloco 10a Padrão Brasileiro Branco</t>
  </si>
  <si>
    <t>3165316 || Transceiver Ubiquiti 2 Lc SFP + 10km Uacc-om-sm-10G-D-2 I</t>
  </si>
  <si>
    <t>CBE031</t>
  </si>
  <si>
    <t>3162317 || Transcep Sfp1,25g Bx-D Bidi 1550nm Sm3km 12db Ddmi</t>
  </si>
  <si>
    <t>CBE030</t>
  </si>
  <si>
    <t>3162316 || Transcep Sfp1,25g Bx-U Bidi 1310nm Sm3km 12db Ddm</t>
  </si>
  <si>
    <t>3002023 || Treinamento Avançado</t>
  </si>
  <si>
    <t>3068594 || TS4300 Tape Library</t>
  </si>
  <si>
    <t>CBE040</t>
  </si>
  <si>
    <t>3168995 || Unifi U6 +</t>
  </si>
  <si>
    <t>CBE041</t>
  </si>
  <si>
    <t>3168996 || Unifi U6 Enterprise</t>
  </si>
  <si>
    <t>3060475 || Upgrade - Plano Gerencial ( adendo )</t>
  </si>
  <si>
    <t>3086454 || Upgrade from Veeam Data Platform Essentials Universal License to Veeam Data Platform Foundation Universal Subscription License. 10 instance pack. - One M</t>
  </si>
  <si>
    <t>2848555 || UserAuth - Anual</t>
  </si>
  <si>
    <t>2999979 || Veeam Backup &amp; Replication Universal Perpetual License. Includes Enterprise Plus Edition features. 10 instance pack. 1 year of Production (24/7) Support is inc</t>
  </si>
  <si>
    <t>3002687 || Veeam Backup &amp; Replication Universal Subscription License. Includes Enterprise Plus Edition features. 10 instance pack. 1 Year Subscription Upfront Billing &amp; Production (24/7) Support</t>
  </si>
  <si>
    <t>3002688 || Veeam Backup &amp; Replication Universal Subscription License. Includes Enterprise Plus Edition features. 10 instance pack. 2 Years Subscription Upfront Billing &amp; Production (24/7) Support</t>
  </si>
  <si>
    <t>3002686 || Veeam Backup &amp; Replication Universal Subscription License. Includes Enterprise Plus Edition features. 10 instance pack. 3 Years Subscription Upfront Billing &amp; Production (24/7) Support</t>
  </si>
  <si>
    <t>2999102 || Veeam Backup Essentials Universal Subscription License. Includes  Enterprise Plus Edition features. 1 Year Subscription Upfront Billing &amp;  Production (24/7) Support</t>
  </si>
  <si>
    <t>2999103 || Veeam Backup Essentials Universal Subscription License. Includes  Enterprise Plus Edition features. 3 Years Subscription Upfront Billing  &amp; Production (24/7) Sup</t>
  </si>
  <si>
    <t>2999105 || Veeam Backup Essentials Universal Subscription License. Includes  Enterprise Plus Edition features. 5 Years Subscription Upfront Billing  &amp; Production (24/7) Support</t>
  </si>
  <si>
    <t>3000151 || Veeam Backup Essentials Universal Subscription License. Includes Enterprise Plus Edition features. 1 Year Renewal Subscription Upfront Billing &amp; Production (24/7) Support</t>
  </si>
  <si>
    <t>2999122 || Veeam Backup Essentials Universal Subscription License. Includes Enterprise Plus Edition features. 1 Year Subscription Upfront Billing &amp; Production (24/7) Support</t>
  </si>
  <si>
    <t>3000159 || Veeam Backup Essentials Universal Subscription License. Includes Enterprise Plus Edition features. 3 Years Renewal Subscription Upfront Billing &amp; Production (24/7) Support</t>
  </si>
  <si>
    <t>2999123 || Veeam Backup Essentials Universal Subscription License. Includes Enterprise Plus Edition features. 3 Years Subscription Upfront Billing &amp; Production (24/7) Support</t>
  </si>
  <si>
    <t>2999124 || Veeam Backup Essentials Universal Subscription License. Includes Enterprise Plus Edition features. 5 Years Subscription Upfront Billing &amp; Production (24/7) Support</t>
  </si>
  <si>
    <t>V-ESSVUL-0I-SU1YP-00</t>
  </si>
  <si>
    <t>3086452 || Veeam Data Platform Essentials Universal Subscription License. Includes Enterprise Plus Edition features. 1 Year Subscription Upfront Billing &amp; Production</t>
  </si>
  <si>
    <t>2893256 || Veeam Data Platform Essentials Universal Subscription License. Includes Enterprise Plus Edition features. 3 Years Subscription Upfront Billing &amp; Production (24/7) Support.</t>
  </si>
  <si>
    <t>3086453 || Veeam Data Platform Foundation Universal Subscription License. Includes Enterprise Plus Edition features. 1 Year Renewal Subscription Upfront Billing &amp; Production (24/7) Support</t>
  </si>
  <si>
    <t>3086455 || Veeam Data Platform Foundation Universal Subscription License. Includes Enterprise Plus Edition features. 10 instance pack. 1 Year Subscription Upfront Billing</t>
  </si>
  <si>
    <t>3086456 || Veeam Data Platform Foundation Universal Subscription License. Includes Enterprise Plus Edition features. Subscription Upfront Billing 10 instance pack. &amp; Production (24/7) Support</t>
  </si>
  <si>
    <t>ACF502</t>
  </si>
  <si>
    <t>3162962 || Ventilador Exaustor Rack 220v Bandeja Com 04 Ventiladores 15v</t>
  </si>
  <si>
    <t>3024965 || VMware vSphere 7 Essentials Plus Kit for 3 hosts (Max 2 processors per host) w/Lenovo 5Yr S&amp;S</t>
  </si>
  <si>
    <t>7S06126VWW</t>
  </si>
  <si>
    <t>2790223 || VMware vSphere 8 Essentials Plus Kit for 3 hosts (Max 2 processors per host)  w/Lenovo 5Yr S&amp;S</t>
  </si>
  <si>
    <t>7S06CTOCWW</t>
  </si>
  <si>
    <t>2898991 || VMware vSphere 8 Essentials Plus Kit for 3 hosts (Max 2 processors per host)  w/Lenovo 5Yr S&amp;S</t>
  </si>
  <si>
    <t>3067536 || VMware vSphere 8 Essentials Plus Kit for 3 hosts (Max 2 processors per host)  w/Lenovo 5Yr S&amp;S</t>
  </si>
  <si>
    <t>3002775 || VPC</t>
  </si>
  <si>
    <t>6VC-00701</t>
  </si>
  <si>
    <t>3052784 || Windows Remote Desktop Services CAL SINGLE LicSAPk OLV NL 1Y AqY1 AP UsrCAL</t>
  </si>
  <si>
    <t>3000377 || Windows Server 2022 - 1 Device CAL</t>
  </si>
  <si>
    <t>3000378 || Windows Server 2022 - 1 User CAL</t>
  </si>
  <si>
    <t>S5ZQ</t>
  </si>
  <si>
    <t>3156934 || Windows Server 2022 CAL (50 Device)</t>
  </si>
  <si>
    <t>7S050081WW</t>
  </si>
  <si>
    <t>2790224 || Windows Server 2022 CAL (50 Device) (CALL REDE)</t>
  </si>
  <si>
    <t>DG7GMGF0D65N</t>
  </si>
  <si>
    <t>3066385 || Windows Server 2022 Datacenter - 2 Core</t>
  </si>
  <si>
    <t>S62L</t>
  </si>
  <si>
    <t>2790230 || Windows Server 2022 Datacenter (16 core) - MultiLang (not preinstalled)</t>
  </si>
  <si>
    <t>S60W</t>
  </si>
  <si>
    <t>2790228 || Windows Server 2022 Datacenter Additional License (16 core) (No Media/Key)  (POS Only)</t>
  </si>
  <si>
    <t>S60V</t>
  </si>
  <si>
    <t>3037220 || Windows Server 2022 Datacenter Additional License (2 core) (No Media/Key)  (POS Only)</t>
  </si>
  <si>
    <t>DG7GMGF0D7HX</t>
  </si>
  <si>
    <t>3059876 || Windows Server 2022 Remote Desktop Services - 1 Device CAL</t>
  </si>
  <si>
    <t>3006439 || Windows Server 2022 Remote Desktop Services - 1 User CAL</t>
  </si>
  <si>
    <t>3005263 || Windows Server 2022 Remote Desktop Services CAL 2022 (50 User)</t>
  </si>
  <si>
    <t>S605</t>
  </si>
  <si>
    <t>3156933 || Windows Server 2022 Remote Desktop Services CAL 2022 (50 User)</t>
  </si>
  <si>
    <t>DG7GMGF0D5RK</t>
  </si>
  <si>
    <t>3003152 || Windows Server 2022 Standard - 2 Core License Pack</t>
  </si>
  <si>
    <t>S62D</t>
  </si>
  <si>
    <t>2790232 || Windows Server 2022 Standard (16 core) - MultiLang (not preinstalled)</t>
  </si>
  <si>
    <t>S60U</t>
  </si>
  <si>
    <t>2790234 || Windows Server 2022 Standard Additional License (16 core) (No Media/Key) (POS Only)</t>
  </si>
  <si>
    <t>S60T</t>
  </si>
  <si>
    <t>3068078 || Windows Server 2022 Standard Additional License (2 core) (No Media/Key) (POS Only)</t>
  </si>
  <si>
    <t>7S050087WW</t>
  </si>
  <si>
    <t>2790226 || Windows Server 2022  Remote Desktop Services CAL 2022 (10 Device) (WTS)</t>
  </si>
  <si>
    <t>R18-06425</t>
  </si>
  <si>
    <t>2848537 || Windows Server Cal 2022 5 CLT DEVICE</t>
  </si>
  <si>
    <t>P71-09402</t>
  </si>
  <si>
    <t>2848536 || Windows Server Datacenter 2022 64 Bit 24 Core COEM</t>
  </si>
  <si>
    <t>P71-09422</t>
  </si>
  <si>
    <t>3059874 || Windows Server Datacenter 2022 Bra 2Cr NoMedia/NoKey AddLic</t>
  </si>
  <si>
    <t>P73-08323</t>
  </si>
  <si>
    <t>3059818 || Windows Server Standard 2022 64bit Bra Coem/Dvd 16 Core</t>
  </si>
  <si>
    <t>ES116Z12ZZNCAA</t>
  </si>
  <si>
    <t>3168019 || XGS 116 Email Protection - 12 MOS</t>
  </si>
  <si>
    <t>UP116Z12ZZNCAA</t>
  </si>
  <si>
    <t>3168018 || XGS 116 Enhanced to Enhanced Plus Support Upgrade - 12 MOS</t>
  </si>
  <si>
    <t>NS116Z12ZZNCAA</t>
  </si>
  <si>
    <t>3168021 || XGS 116 Network Protection - 12 MOS</t>
  </si>
  <si>
    <t>XA1BTCHUS</t>
  </si>
  <si>
    <t>3168015 || XGS 116 Security Appliance - US power cord</t>
  </si>
  <si>
    <t>SP116012ZZNCAA</t>
  </si>
  <si>
    <t>3168016 || XGS 116 Standard Protection - 12 MOS</t>
  </si>
  <si>
    <t>SS116Z12ZZNCAA</t>
  </si>
  <si>
    <t>3168020 || XGS 116 Webserver Protection - 12 MOS</t>
  </si>
  <si>
    <t>XS116Z12ZZNCAA</t>
  </si>
  <si>
    <t>3168017 || XGS 116 Xstream Protection - 12 MOS</t>
  </si>
  <si>
    <t>ES136Z12ZZNCAA</t>
  </si>
  <si>
    <t>3168044 || XGS 136 Email Protection - 12 MOS</t>
  </si>
  <si>
    <t>UP136Z12ZZNCAA</t>
  </si>
  <si>
    <t>3168043 || XGS 136 Enhanced to Enhanced Plus Support Upgrade - 12 MOS</t>
  </si>
  <si>
    <t>NS136Z12ZZNCAA</t>
  </si>
  <si>
    <t>3168046 || XGS 136 Network Protection - 12 MOS</t>
  </si>
  <si>
    <t>XA1DTCHUS</t>
  </si>
  <si>
    <t>3168040 || XGS 136 Security Appliance - US power cord</t>
  </si>
  <si>
    <t>SP136Z12ZZNCAA</t>
  </si>
  <si>
    <t>3168041 || XGS 136 Standard Protection - 12 MOS</t>
  </si>
  <si>
    <t>SS136Z12ZZNCAA</t>
  </si>
  <si>
    <t>3168045 || XGS 136 Webserver Protection - 12 MOS</t>
  </si>
  <si>
    <t>XS136Z12ZZNCAA</t>
  </si>
  <si>
    <t>3168042 || XGS 136 Xstream Protection - 12 MOS</t>
  </si>
  <si>
    <t>ES230012ZZNCAA</t>
  </si>
  <si>
    <t>3168032 || XGS 2300 Email Protection - 12 MOS</t>
  </si>
  <si>
    <t>UP230012ZZNCAA</t>
  </si>
  <si>
    <t>3168031 || XGS 2300 Enhanced to Enhanced Plus Support Upgrade - 12 MOS</t>
  </si>
  <si>
    <t>NS230012ZZNCAA</t>
  </si>
  <si>
    <t>3168034 || XGS 2300 Network Protection - 12 MOS</t>
  </si>
  <si>
    <t>XG2CTCHUS</t>
  </si>
  <si>
    <t>3168028 || XGS 2300 Security Appliance - US power cord</t>
  </si>
  <si>
    <t>SS230012ZZNCAA</t>
  </si>
  <si>
    <t>3168033 || XGS 2300 Webserver Protection - 12 MOS</t>
  </si>
  <si>
    <t>XS230012ZZNCAA</t>
  </si>
  <si>
    <t>3168030 || Xstream Protection for XGS 2300 - 12 MOS</t>
  </si>
  <si>
    <t>ID</t>
  </si>
  <si>
    <t>PRODUTO MACRO/PAI</t>
  </si>
  <si>
    <t>GRUPO</t>
  </si>
  <si>
    <t>MOEDA</t>
  </si>
  <si>
    <t>VAZIO</t>
  </si>
  <si>
    <t>PRODUTOS MICRO</t>
  </si>
  <si>
    <t>CODIGO P/N</t>
  </si>
  <si>
    <t>NOME</t>
  </si>
  <si>
    <t>MARGEM %</t>
  </si>
  <si>
    <t>CUSTO UNITÁRIO</t>
  </si>
  <si>
    <t>RETORNO DO PROCESSO</t>
  </si>
  <si>
    <t>PRODUTO MACRO</t>
  </si>
  <si>
    <t>PRODUTO MICRO</t>
  </si>
  <si>
    <t>ATUAL - NOME MACRO</t>
  </si>
  <si>
    <t>NOVO - NOME MACRO</t>
  </si>
  <si>
    <t>GRUPO - PROD MACRO</t>
  </si>
  <si>
    <t>ATUAL - NOME MICRO</t>
  </si>
  <si>
    <t>ATUAL -COD.  P/N</t>
  </si>
  <si>
    <t>NOVO - NOME MICRO</t>
  </si>
  <si>
    <t>CUSTO RS</t>
  </si>
  <si>
    <t>% MARGEM</t>
  </si>
  <si>
    <t>GRUPO - PROD MICRO</t>
  </si>
  <si>
    <t>ESPECIFICAÇÕES TÉCNICAS</t>
  </si>
  <si>
    <t>COD.  P/N</t>
  </si>
  <si>
    <t>testes aaa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</si>
</sst>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rgb="FF00B050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rgb="FFFFC000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b/>
      <sz val="18"/>
      <color theme="0"/>
      <name val="Aptos Narrow"/>
      <family val="2"/>
      <scheme val="minor"/>
    </font>
    <font>
      <b/>
      <sz val="18"/>
      <color theme="1"/>
      <name val="Aptos Narrow"/>
      <family val="2"/>
      <scheme val="minor"/>
    </font>
    <font>
      <sz val="18"/>
      <color theme="1"/>
      <name val="Aptos Narrow"/>
      <family val="2"/>
      <scheme val="minor"/>
    </font>
    <font>
      <sz val="18"/>
      <color rgb="FFFF0000"/>
      <name val="Aptos Narrow"/>
      <family val="2"/>
      <scheme val="minor"/>
    </font>
    <font>
      <b/>
      <sz val="18"/>
      <color rgb="FFFF0000"/>
      <name val="Aptos Narrow"/>
      <family val="2"/>
      <scheme val="minor"/>
    </font>
    <font>
      <b/>
      <sz val="18"/>
      <color rgb="FFFFF100"/>
      <name val="Aptos Narrow"/>
      <family val="2"/>
      <scheme val="minor"/>
    </font>
    <font>
      <b/>
      <sz val="18"/>
      <color rgb="FFFFC000"/>
      <name val="Aptos Narrow"/>
      <family val="2"/>
      <scheme val="minor"/>
    </font>
    <font>
      <sz val="11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/>
      <right/>
      <top style="thick">
        <color rgb="FFFFC000"/>
      </top>
      <bottom style="thick">
        <color rgb="FFFFC00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 style="thin">
        <color rgb="FF002060"/>
      </left>
      <right/>
      <top/>
      <bottom/>
      <diagonal/>
    </border>
    <border>
      <left style="thin">
        <color indexed="64"/>
      </left>
      <right style="thin">
        <color theme="0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 applyAlignment="1" applyProtection="1">
      <alignment horizontal="center" vertical="center"/>
      <protection locked="0"/>
    </xf>
    <xf numFmtId="0" fontId="1" fillId="0" borderId="0" xfId="0" applyFont="1" applyProtection="1">
      <protection locked="0"/>
    </xf>
    <xf numFmtId="0" fontId="2" fillId="2" borderId="0" xfId="0" applyFont="1" applyFill="1"/>
    <xf numFmtId="0" fontId="3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 vertical="center"/>
    </xf>
    <xf numFmtId="0" fontId="1" fillId="2" borderId="0" xfId="0" applyFont="1" applyFill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5" fillId="2" borderId="0" xfId="0" applyFont="1" applyFill="1" applyAlignment="1">
      <alignment horizontal="center"/>
    </xf>
    <xf numFmtId="4" fontId="1" fillId="0" borderId="0" xfId="0" applyNumberFormat="1" applyFont="1"/>
    <xf numFmtId="0" fontId="6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4" fontId="1" fillId="0" borderId="0" xfId="0" applyNumberFormat="1" applyFont="1" applyProtection="1">
      <protection locked="0"/>
    </xf>
    <xf numFmtId="0" fontId="7" fillId="0" borderId="0" xfId="0" applyFont="1"/>
    <xf numFmtId="0" fontId="7" fillId="0" borderId="0" xfId="0" applyFont="1" applyProtection="1">
      <protection locked="0"/>
    </xf>
    <xf numFmtId="0" fontId="2" fillId="2" borderId="0" xfId="0" applyFont="1" applyFill="1" applyAlignment="1">
      <alignment horizontal="center"/>
    </xf>
    <xf numFmtId="0" fontId="1" fillId="3" borderId="2" xfId="0" applyFont="1" applyFill="1" applyBorder="1" applyAlignment="1" applyProtection="1">
      <alignment horizontal="center" vertical="center"/>
      <protection locked="0"/>
    </xf>
    <xf numFmtId="0" fontId="5" fillId="4" borderId="0" xfId="0" applyFont="1" applyFill="1" applyProtection="1"/>
    <xf numFmtId="0" fontId="4" fillId="4" borderId="4" xfId="0" applyFont="1" applyFill="1" applyBorder="1" applyAlignment="1" applyProtection="1">
      <alignment horizontal="center"/>
    </xf>
    <xf numFmtId="0" fontId="8" fillId="4" borderId="5" xfId="0" applyFont="1" applyFill="1" applyBorder="1" applyAlignment="1" applyProtection="1">
      <alignment horizontal="centerContinuous" vertical="center"/>
    </xf>
    <xf numFmtId="0" fontId="8" fillId="4" borderId="0" xfId="0" applyFont="1" applyFill="1" applyAlignment="1" applyProtection="1">
      <alignment horizontal="centerContinuous" vertical="center"/>
    </xf>
    <xf numFmtId="0" fontId="8" fillId="4" borderId="7" xfId="0" applyFont="1" applyFill="1" applyBorder="1" applyAlignment="1" applyProtection="1">
      <alignment horizontal="centerContinuous" vertical="center"/>
    </xf>
    <xf numFmtId="0" fontId="9" fillId="5" borderId="5" xfId="0" applyFont="1" applyFill="1" applyBorder="1" applyAlignment="1" applyProtection="1">
      <alignment horizontal="centerContinuous" vertical="center"/>
    </xf>
    <xf numFmtId="0" fontId="9" fillId="5" borderId="0" xfId="0" applyFont="1" applyFill="1" applyAlignment="1" applyProtection="1">
      <alignment horizontal="centerContinuous" vertical="center"/>
    </xf>
    <xf numFmtId="0" fontId="8" fillId="5" borderId="0" xfId="0" applyFont="1" applyFill="1" applyAlignment="1" applyProtection="1">
      <alignment horizontal="centerContinuous" vertical="center"/>
    </xf>
    <xf numFmtId="0" fontId="8" fillId="5" borderId="4" xfId="0" applyFont="1" applyFill="1" applyBorder="1" applyAlignment="1" applyProtection="1">
      <alignment horizontal="centerContinuous" vertical="center"/>
    </xf>
    <xf numFmtId="0" fontId="0" fillId="0" borderId="0" xfId="0" applyProtection="1"/>
    <xf numFmtId="0" fontId="11" fillId="4" borderId="0" xfId="0" applyFont="1" applyFill="1" applyAlignment="1" applyProtection="1">
      <alignment horizontal="center" vertical="center"/>
    </xf>
    <xf numFmtId="0" fontId="12" fillId="4" borderId="0" xfId="0" applyFont="1" applyFill="1" applyAlignment="1" applyProtection="1">
      <alignment horizontal="center" vertical="center"/>
    </xf>
    <xf numFmtId="0" fontId="12" fillId="4" borderId="5" xfId="0" applyFont="1" applyFill="1" applyBorder="1" applyAlignment="1" applyProtection="1">
      <alignment horizontal="center" vertical="center"/>
    </xf>
    <xf numFmtId="0" fontId="13" fillId="4" borderId="0" xfId="0" applyFont="1" applyFill="1" applyAlignment="1" applyProtection="1">
      <alignment horizontal="center" vertical="center"/>
    </xf>
    <xf numFmtId="0" fontId="14" fillId="4" borderId="4" xfId="0" applyFont="1" applyFill="1" applyBorder="1" applyAlignment="1" applyProtection="1">
      <alignment horizontal="center" vertical="center"/>
    </xf>
    <xf numFmtId="0" fontId="12" fillId="5" borderId="5" xfId="0" applyFont="1" applyFill="1" applyBorder="1" applyAlignment="1" applyProtection="1">
      <alignment horizontal="center" vertical="center"/>
    </xf>
    <xf numFmtId="0" fontId="12" fillId="5" borderId="0" xfId="0" applyFont="1" applyFill="1" applyAlignment="1" applyProtection="1">
      <alignment horizontal="center" vertical="center"/>
    </xf>
    <xf numFmtId="0" fontId="14" fillId="5" borderId="0" xfId="0" applyFont="1" applyFill="1" applyAlignment="1" applyProtection="1">
      <alignment horizontal="center" vertical="center"/>
    </xf>
    <xf numFmtId="0" fontId="13" fillId="5" borderId="0" xfId="0" applyFont="1" applyFill="1" applyAlignment="1" applyProtection="1">
      <alignment horizontal="center" vertical="center"/>
    </xf>
    <xf numFmtId="0" fontId="10" fillId="0" borderId="0" xfId="0" applyFont="1" applyAlignment="1" applyProtection="1">
      <alignment horizontal="center" vertical="center"/>
    </xf>
    <xf numFmtId="0" fontId="5" fillId="4" borderId="0" xfId="0" applyFont="1" applyFill="1" applyAlignment="1" applyProtection="1">
      <alignment vertical="center"/>
    </xf>
    <xf numFmtId="0" fontId="5" fillId="4" borderId="0" xfId="0" applyFont="1" applyFill="1" applyAlignment="1" applyProtection="1">
      <alignment horizontal="center" vertical="center" wrapText="1"/>
    </xf>
    <xf numFmtId="0" fontId="1" fillId="6" borderId="0" xfId="0" applyFont="1" applyFill="1" applyAlignment="1" applyProtection="1">
      <alignment horizontal="center" vertical="center" wrapText="1"/>
    </xf>
    <xf numFmtId="0" fontId="1" fillId="0" borderId="0" xfId="0" applyFont="1" applyAlignment="1" applyProtection="1">
      <alignment vertical="center"/>
    </xf>
    <xf numFmtId="0" fontId="1" fillId="7" borderId="0" xfId="0" applyFont="1" applyFill="1" applyAlignment="1" applyProtection="1">
      <alignment horizontal="center" vertical="center" wrapText="1"/>
    </xf>
    <xf numFmtId="0" fontId="1" fillId="8" borderId="0" xfId="0" applyFont="1" applyFill="1" applyAlignment="1" applyProtection="1">
      <alignment horizontal="center" vertical="center" wrapText="1"/>
    </xf>
    <xf numFmtId="0" fontId="5" fillId="0" borderId="0" xfId="0" applyFont="1" applyProtection="1"/>
    <xf numFmtId="0" fontId="5" fillId="0" borderId="0" xfId="0" applyFont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5" fillId="6" borderId="6" xfId="0" applyFont="1" applyFill="1" applyBorder="1" applyAlignment="1" applyProtection="1">
      <alignment horizontal="center" vertical="center" wrapText="1"/>
      <protection locked="0"/>
    </xf>
    <xf numFmtId="0" fontId="1" fillId="6" borderId="0" xfId="0" applyFont="1" applyFill="1" applyAlignment="1" applyProtection="1">
      <alignment horizontal="center" vertical="center" wrapText="1"/>
      <protection locked="0"/>
    </xf>
    <xf numFmtId="0" fontId="15" fillId="7" borderId="6" xfId="0" applyFont="1" applyFill="1" applyBorder="1" applyAlignment="1" applyProtection="1">
      <alignment horizontal="center" vertical="center" wrapText="1"/>
      <protection locked="0"/>
    </xf>
    <xf numFmtId="0" fontId="1" fillId="7" borderId="0" xfId="0" applyFont="1" applyFill="1" applyAlignment="1" applyProtection="1">
      <alignment horizontal="center" vertical="center" wrapText="1"/>
      <protection locked="0"/>
    </xf>
    <xf numFmtId="0" fontId="15" fillId="8" borderId="6" xfId="0" applyFont="1" applyFill="1" applyBorder="1" applyAlignment="1" applyProtection="1">
      <alignment horizontal="center" vertical="center" wrapText="1"/>
      <protection locked="0"/>
    </xf>
    <xf numFmtId="0" fontId="1" fillId="8" borderId="0" xfId="0" applyFont="1" applyFill="1" applyAlignment="1" applyProtection="1">
      <alignment horizontal="center" vertical="center" wrapText="1"/>
      <protection locked="0"/>
    </xf>
    <xf numFmtId="0" fontId="1" fillId="6" borderId="0" xfId="0" applyFont="1" applyFill="1" applyAlignment="1" applyProtection="1">
      <alignment vertical="center" wrapText="1"/>
      <protection locked="0"/>
    </xf>
    <xf numFmtId="0" fontId="1" fillId="7" borderId="0" xfId="0" applyFont="1" applyFill="1" applyAlignment="1" applyProtection="1">
      <alignment vertical="center" wrapText="1"/>
      <protection locked="0"/>
    </xf>
    <xf numFmtId="0" fontId="1" fillId="8" borderId="0" xfId="0" applyFont="1" applyFill="1" applyAlignment="1" applyProtection="1">
      <alignment vertical="center" wrapText="1"/>
      <protection locked="0"/>
    </xf>
    <xf numFmtId="0" fontId="0" fillId="6" borderId="0" xfId="0" applyFill="1" applyAlignment="1" applyProtection="1">
      <alignment horizontal="center" vertical="center" wrapText="1"/>
      <protection locked="0"/>
    </xf>
    <xf numFmtId="0" fontId="0" fillId="8" borderId="0" xfId="0" applyFill="1" applyAlignment="1" applyProtection="1">
      <alignment horizontal="center" vertical="center"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767"/>
  <sheetViews>
    <sheetView topLeftCell="C286" zoomScaleNormal="100" workbookViewId="0">
      <selection activeCell="K303" sqref="K303"/>
    </sheetView>
  </sheetViews>
  <sheetFormatPr defaultColWidth="8.85546875" defaultRowHeight="15" x14ac:dyDescent="0.25"/>
  <cols>
    <col min="1" max="1" width="42.7109375" customWidth="1"/>
    <col min="2" max="2" width="10" customWidth="1"/>
    <col min="3" max="3" width="42.7109375" customWidth="1"/>
    <col min="4" max="4" width="4.28515625" customWidth="1"/>
    <col min="5" max="5" width="2" customWidth="1"/>
    <col min="7" max="7" width="83.7109375" customWidth="1"/>
    <col min="8" max="8" width="8" customWidth="1"/>
    <col min="9" max="9" width="10" customWidth="1"/>
    <col min="10" max="10" width="4.28515625" customWidth="1"/>
    <col min="11" max="11" width="9.7109375" customWidth="1"/>
    <col min="12" max="12" width="39" customWidth="1"/>
    <col min="13" max="13" width="8" customWidth="1"/>
    <col min="14" max="14" width="10" customWidth="1"/>
    <col min="15" max="15" width="3.140625" customWidth="1"/>
    <col min="16" max="16" width="9.7109375" customWidth="1"/>
    <col min="17" max="17" width="3" customWidth="1"/>
    <col min="18" max="18" width="7" customWidth="1"/>
  </cols>
  <sheetData>
    <row r="1" spans="1:19" x14ac:dyDescent="0.25">
      <c r="A1" t="s">
        <v>0</v>
      </c>
      <c r="B1">
        <v>100243342</v>
      </c>
      <c r="C1" t="s">
        <v>0</v>
      </c>
      <c r="D1" t="s">
        <v>1</v>
      </c>
      <c r="E1">
        <v>2</v>
      </c>
      <c r="G1" t="s">
        <v>2</v>
      </c>
      <c r="H1">
        <v>3000267</v>
      </c>
      <c r="I1">
        <v>100233399</v>
      </c>
      <c r="J1" t="s">
        <v>3</v>
      </c>
      <c r="L1" t="s">
        <v>4</v>
      </c>
      <c r="M1">
        <v>3175213</v>
      </c>
      <c r="N1">
        <v>100243341</v>
      </c>
      <c r="O1" t="s">
        <v>1</v>
      </c>
      <c r="Q1">
        <v>70</v>
      </c>
      <c r="R1">
        <v>334.27</v>
      </c>
      <c r="S1" t="s">
        <v>5</v>
      </c>
    </row>
    <row r="2" spans="1:19" x14ac:dyDescent="0.25">
      <c r="A2" t="s">
        <v>6</v>
      </c>
      <c r="B2">
        <v>100243328</v>
      </c>
      <c r="C2" t="s">
        <v>6</v>
      </c>
      <c r="D2" t="s">
        <v>3</v>
      </c>
      <c r="E2">
        <v>1</v>
      </c>
      <c r="G2" t="s">
        <v>7</v>
      </c>
      <c r="H2">
        <v>2848553</v>
      </c>
      <c r="I2">
        <v>100126395</v>
      </c>
      <c r="J2" t="s">
        <v>3</v>
      </c>
      <c r="K2" t="s">
        <v>8</v>
      </c>
      <c r="L2" t="s">
        <v>9</v>
      </c>
      <c r="M2">
        <v>3166307</v>
      </c>
      <c r="N2">
        <v>100126345</v>
      </c>
      <c r="O2" t="s">
        <v>3</v>
      </c>
      <c r="P2" t="s">
        <v>8</v>
      </c>
      <c r="Q2">
        <v>70</v>
      </c>
      <c r="R2">
        <v>334.27</v>
      </c>
    </row>
    <row r="3" spans="1:19" x14ac:dyDescent="0.25">
      <c r="A3" t="s">
        <v>10</v>
      </c>
      <c r="B3">
        <v>100335391</v>
      </c>
      <c r="C3" t="s">
        <v>10</v>
      </c>
      <c r="G3" t="s">
        <v>11</v>
      </c>
      <c r="H3">
        <v>3000391</v>
      </c>
      <c r="I3">
        <v>100243551</v>
      </c>
      <c r="J3" t="s">
        <v>3</v>
      </c>
      <c r="L3" t="s">
        <v>12</v>
      </c>
      <c r="M3">
        <v>3003118</v>
      </c>
      <c r="N3">
        <v>100244277</v>
      </c>
      <c r="O3" t="s">
        <v>3</v>
      </c>
    </row>
    <row r="4" spans="1:19" x14ac:dyDescent="0.25">
      <c r="A4" t="s">
        <v>13</v>
      </c>
      <c r="B4">
        <v>100243347</v>
      </c>
      <c r="C4" t="s">
        <v>13</v>
      </c>
      <c r="G4" t="s">
        <v>14</v>
      </c>
      <c r="H4">
        <v>3161309</v>
      </c>
      <c r="I4">
        <v>100342680</v>
      </c>
      <c r="J4" t="s">
        <v>1</v>
      </c>
      <c r="L4" t="s">
        <v>15</v>
      </c>
      <c r="M4">
        <v>3024908</v>
      </c>
      <c r="N4">
        <v>100243444</v>
      </c>
      <c r="O4" t="s">
        <v>3</v>
      </c>
    </row>
    <row r="5" spans="1:19" x14ac:dyDescent="0.25">
      <c r="A5" t="s">
        <v>16</v>
      </c>
      <c r="B5">
        <v>100218712</v>
      </c>
      <c r="C5" t="s">
        <v>16</v>
      </c>
      <c r="G5" t="s">
        <v>17</v>
      </c>
      <c r="H5">
        <v>3171193</v>
      </c>
      <c r="I5">
        <v>100126395</v>
      </c>
      <c r="J5" t="s">
        <v>1</v>
      </c>
      <c r="L5" t="s">
        <v>18</v>
      </c>
      <c r="M5">
        <v>3024964</v>
      </c>
      <c r="N5">
        <v>100126346</v>
      </c>
      <c r="O5" t="s">
        <v>3</v>
      </c>
    </row>
    <row r="6" spans="1:19" x14ac:dyDescent="0.25">
      <c r="A6" t="s">
        <v>19</v>
      </c>
      <c r="B6">
        <v>100243444</v>
      </c>
      <c r="C6" t="s">
        <v>19</v>
      </c>
      <c r="G6" t="s">
        <v>20</v>
      </c>
      <c r="H6">
        <v>3163077</v>
      </c>
      <c r="I6">
        <v>100174045</v>
      </c>
      <c r="J6" t="s">
        <v>1</v>
      </c>
      <c r="L6" t="s">
        <v>21</v>
      </c>
      <c r="M6">
        <v>3089302</v>
      </c>
      <c r="N6">
        <v>100243444</v>
      </c>
      <c r="O6" t="s">
        <v>3</v>
      </c>
    </row>
    <row r="7" spans="1:19" x14ac:dyDescent="0.25">
      <c r="A7" t="s">
        <v>22</v>
      </c>
      <c r="B7">
        <v>100243445</v>
      </c>
      <c r="C7" t="s">
        <v>22</v>
      </c>
      <c r="G7" t="s">
        <v>23</v>
      </c>
      <c r="H7">
        <v>3168013</v>
      </c>
      <c r="I7">
        <v>100126395</v>
      </c>
      <c r="J7" t="s">
        <v>1</v>
      </c>
      <c r="L7" t="s">
        <v>24</v>
      </c>
      <c r="M7">
        <v>2848547</v>
      </c>
      <c r="N7">
        <v>100243444</v>
      </c>
      <c r="O7" t="s">
        <v>3</v>
      </c>
    </row>
    <row r="8" spans="1:19" x14ac:dyDescent="0.25">
      <c r="A8" t="s">
        <v>25</v>
      </c>
      <c r="B8">
        <v>100243446</v>
      </c>
      <c r="C8" t="s">
        <v>25</v>
      </c>
      <c r="G8" t="s">
        <v>26</v>
      </c>
      <c r="H8">
        <v>3168035</v>
      </c>
      <c r="I8">
        <v>100126395</v>
      </c>
      <c r="J8" t="s">
        <v>1</v>
      </c>
      <c r="K8" t="s">
        <v>27</v>
      </c>
      <c r="L8" t="s">
        <v>28</v>
      </c>
      <c r="M8">
        <v>3166292</v>
      </c>
      <c r="N8">
        <v>100126346</v>
      </c>
      <c r="O8" t="s">
        <v>3</v>
      </c>
      <c r="P8" t="s">
        <v>27</v>
      </c>
      <c r="Q8">
        <v>70</v>
      </c>
      <c r="R8">
        <v>11957.82</v>
      </c>
    </row>
    <row r="9" spans="1:19" x14ac:dyDescent="0.25">
      <c r="A9" t="s">
        <v>29</v>
      </c>
      <c r="B9">
        <v>100243443</v>
      </c>
      <c r="C9" t="s">
        <v>29</v>
      </c>
      <c r="G9" t="s">
        <v>30</v>
      </c>
      <c r="H9">
        <v>3168024</v>
      </c>
      <c r="I9">
        <v>100126395</v>
      </c>
      <c r="J9" t="s">
        <v>1</v>
      </c>
      <c r="L9" t="s">
        <v>31</v>
      </c>
      <c r="M9">
        <v>3085828</v>
      </c>
      <c r="N9">
        <v>100243328</v>
      </c>
      <c r="O9" t="s">
        <v>3</v>
      </c>
    </row>
    <row r="10" spans="1:19" x14ac:dyDescent="0.25">
      <c r="A10" t="s">
        <v>32</v>
      </c>
      <c r="B10">
        <v>100348487</v>
      </c>
      <c r="C10" t="s">
        <v>32</v>
      </c>
      <c r="G10" t="s">
        <v>33</v>
      </c>
      <c r="H10">
        <v>3031392</v>
      </c>
      <c r="I10">
        <v>100335391</v>
      </c>
      <c r="J10" t="s">
        <v>3</v>
      </c>
      <c r="L10" t="s">
        <v>34</v>
      </c>
      <c r="M10">
        <v>3085829</v>
      </c>
      <c r="N10">
        <v>100243328</v>
      </c>
      <c r="O10" t="s">
        <v>3</v>
      </c>
    </row>
    <row r="11" spans="1:19" x14ac:dyDescent="0.25">
      <c r="A11" t="s">
        <v>35</v>
      </c>
      <c r="B11">
        <v>100243346</v>
      </c>
      <c r="C11" t="s">
        <v>35</v>
      </c>
      <c r="G11" t="s">
        <v>36</v>
      </c>
      <c r="H11">
        <v>2597966</v>
      </c>
      <c r="I11">
        <v>100126350</v>
      </c>
      <c r="J11" t="s">
        <v>3</v>
      </c>
      <c r="L11" t="s">
        <v>37</v>
      </c>
      <c r="M11">
        <v>3004715</v>
      </c>
      <c r="N11">
        <v>100126346</v>
      </c>
      <c r="O11" t="s">
        <v>3</v>
      </c>
    </row>
    <row r="12" spans="1:19" x14ac:dyDescent="0.25">
      <c r="A12" t="s">
        <v>38</v>
      </c>
      <c r="B12">
        <v>100128868</v>
      </c>
      <c r="C12" t="s">
        <v>38</v>
      </c>
      <c r="G12" t="s">
        <v>39</v>
      </c>
      <c r="H12">
        <v>3060374</v>
      </c>
      <c r="I12">
        <v>100126350</v>
      </c>
      <c r="J12" t="s">
        <v>3</v>
      </c>
      <c r="K12" t="s">
        <v>40</v>
      </c>
      <c r="L12" t="s">
        <v>41</v>
      </c>
      <c r="M12">
        <v>3059810</v>
      </c>
      <c r="N12">
        <v>100174045</v>
      </c>
      <c r="O12" t="s">
        <v>3</v>
      </c>
      <c r="P12" t="s">
        <v>40</v>
      </c>
    </row>
    <row r="13" spans="1:19" x14ac:dyDescent="0.25">
      <c r="A13" t="s">
        <v>42</v>
      </c>
      <c r="B13">
        <v>100243331</v>
      </c>
      <c r="C13" t="s">
        <v>42</v>
      </c>
      <c r="G13" t="s">
        <v>43</v>
      </c>
      <c r="H13">
        <v>2638031</v>
      </c>
      <c r="I13">
        <v>100126350</v>
      </c>
      <c r="J13" t="s">
        <v>3</v>
      </c>
      <c r="L13" t="s">
        <v>44</v>
      </c>
      <c r="M13">
        <v>2891811</v>
      </c>
      <c r="N13">
        <v>100126351</v>
      </c>
      <c r="O13" t="s">
        <v>1</v>
      </c>
    </row>
    <row r="14" spans="1:19" x14ac:dyDescent="0.25">
      <c r="A14" t="s">
        <v>45</v>
      </c>
      <c r="B14">
        <v>100126395</v>
      </c>
      <c r="C14" t="s">
        <v>45</v>
      </c>
      <c r="G14" t="s">
        <v>46</v>
      </c>
      <c r="H14">
        <v>2638032</v>
      </c>
      <c r="I14">
        <v>100126350</v>
      </c>
      <c r="J14" t="s">
        <v>3</v>
      </c>
      <c r="K14" t="s">
        <v>47</v>
      </c>
      <c r="L14" t="s">
        <v>48</v>
      </c>
      <c r="M14">
        <v>2575375</v>
      </c>
      <c r="N14">
        <v>100126346</v>
      </c>
      <c r="O14" t="s">
        <v>3</v>
      </c>
      <c r="P14" t="s">
        <v>47</v>
      </c>
      <c r="Q14">
        <v>50</v>
      </c>
      <c r="R14">
        <v>2000</v>
      </c>
    </row>
    <row r="15" spans="1:19" x14ac:dyDescent="0.25">
      <c r="A15" t="s">
        <v>49</v>
      </c>
      <c r="B15">
        <v>100174045</v>
      </c>
      <c r="C15" t="s">
        <v>49</v>
      </c>
      <c r="G15" t="s">
        <v>50</v>
      </c>
      <c r="H15">
        <v>3005264</v>
      </c>
      <c r="I15">
        <v>100126348</v>
      </c>
      <c r="J15" t="s">
        <v>3</v>
      </c>
      <c r="L15" t="s">
        <v>51</v>
      </c>
      <c r="M15">
        <v>3004721</v>
      </c>
      <c r="N15">
        <v>100126346</v>
      </c>
      <c r="O15" t="s">
        <v>3</v>
      </c>
    </row>
    <row r="16" spans="1:19" x14ac:dyDescent="0.25">
      <c r="A16" t="s">
        <v>52</v>
      </c>
      <c r="B16">
        <v>100243344</v>
      </c>
      <c r="C16" t="s">
        <v>52</v>
      </c>
      <c r="G16" t="s">
        <v>53</v>
      </c>
      <c r="H16">
        <v>2717767</v>
      </c>
      <c r="I16">
        <v>100128868</v>
      </c>
      <c r="J16" t="s">
        <v>3</v>
      </c>
      <c r="L16" t="s">
        <v>54</v>
      </c>
      <c r="M16">
        <v>3174299</v>
      </c>
      <c r="N16">
        <v>100174045</v>
      </c>
      <c r="O16" t="s">
        <v>1</v>
      </c>
    </row>
    <row r="17" spans="1:18" x14ac:dyDescent="0.25">
      <c r="A17" t="s">
        <v>55</v>
      </c>
      <c r="B17">
        <v>100194669</v>
      </c>
      <c r="C17" t="s">
        <v>55</v>
      </c>
      <c r="G17" t="s">
        <v>56</v>
      </c>
      <c r="H17">
        <v>3028474</v>
      </c>
      <c r="I17">
        <v>100128686</v>
      </c>
      <c r="J17" t="s">
        <v>3</v>
      </c>
      <c r="L17" t="s">
        <v>57</v>
      </c>
      <c r="M17">
        <v>3024963</v>
      </c>
      <c r="N17">
        <v>100126346</v>
      </c>
      <c r="O17" t="s">
        <v>3</v>
      </c>
    </row>
    <row r="18" spans="1:18" x14ac:dyDescent="0.25">
      <c r="A18" t="s">
        <v>58</v>
      </c>
      <c r="B18">
        <v>100243372</v>
      </c>
      <c r="C18" t="s">
        <v>58</v>
      </c>
      <c r="G18" t="s">
        <v>59</v>
      </c>
      <c r="H18">
        <v>3000351</v>
      </c>
      <c r="I18">
        <v>100128868</v>
      </c>
      <c r="J18" t="s">
        <v>3</v>
      </c>
      <c r="L18" t="s">
        <v>60</v>
      </c>
      <c r="M18">
        <v>3004716</v>
      </c>
      <c r="N18">
        <v>100126346</v>
      </c>
      <c r="O18" t="s">
        <v>3</v>
      </c>
    </row>
    <row r="19" spans="1:18" x14ac:dyDescent="0.25">
      <c r="A19" t="s">
        <v>61</v>
      </c>
      <c r="B19">
        <v>100244277</v>
      </c>
      <c r="C19" t="s">
        <v>61</v>
      </c>
      <c r="G19" t="s">
        <v>62</v>
      </c>
      <c r="H19">
        <v>2999452</v>
      </c>
      <c r="I19">
        <v>100243341</v>
      </c>
      <c r="J19" t="s">
        <v>3</v>
      </c>
      <c r="L19" t="s">
        <v>63</v>
      </c>
      <c r="M19">
        <v>2848548</v>
      </c>
      <c r="N19">
        <v>100243444</v>
      </c>
      <c r="O19" t="s">
        <v>3</v>
      </c>
    </row>
    <row r="20" spans="1:18" x14ac:dyDescent="0.25">
      <c r="A20" t="s">
        <v>64</v>
      </c>
      <c r="B20">
        <v>100139145</v>
      </c>
      <c r="C20" t="s">
        <v>64</v>
      </c>
      <c r="G20" t="s">
        <v>65</v>
      </c>
      <c r="H20">
        <v>3004501</v>
      </c>
      <c r="I20">
        <v>100128868</v>
      </c>
      <c r="J20" t="s">
        <v>3</v>
      </c>
      <c r="K20" t="s">
        <v>66</v>
      </c>
      <c r="L20" t="s">
        <v>67</v>
      </c>
      <c r="M20">
        <v>3059814</v>
      </c>
      <c r="N20">
        <v>100174045</v>
      </c>
      <c r="O20" t="s">
        <v>3</v>
      </c>
      <c r="P20" t="s">
        <v>66</v>
      </c>
    </row>
    <row r="21" spans="1:18" x14ac:dyDescent="0.25">
      <c r="A21" t="s">
        <v>68</v>
      </c>
      <c r="B21">
        <v>100348486</v>
      </c>
      <c r="C21" t="s">
        <v>68</v>
      </c>
      <c r="G21" t="s">
        <v>69</v>
      </c>
      <c r="H21">
        <v>3002773</v>
      </c>
      <c r="I21">
        <v>100243364</v>
      </c>
      <c r="J21" t="s">
        <v>3</v>
      </c>
      <c r="L21" t="s">
        <v>70</v>
      </c>
      <c r="M21">
        <v>3068598</v>
      </c>
      <c r="N21">
        <v>100174045</v>
      </c>
      <c r="O21" t="s">
        <v>3</v>
      </c>
    </row>
    <row r="22" spans="1:18" x14ac:dyDescent="0.25">
      <c r="A22" t="s">
        <v>71</v>
      </c>
      <c r="B22">
        <v>100243551</v>
      </c>
      <c r="C22" t="s">
        <v>71</v>
      </c>
      <c r="G22" t="s">
        <v>72</v>
      </c>
      <c r="H22">
        <v>3057919</v>
      </c>
      <c r="I22">
        <v>100174045</v>
      </c>
      <c r="J22" t="s">
        <v>3</v>
      </c>
      <c r="K22" t="s">
        <v>73</v>
      </c>
      <c r="L22" t="s">
        <v>74</v>
      </c>
      <c r="M22">
        <v>2779699</v>
      </c>
      <c r="N22">
        <v>100218712</v>
      </c>
      <c r="O22" t="s">
        <v>3</v>
      </c>
      <c r="P22" t="s">
        <v>73</v>
      </c>
      <c r="Q22">
        <v>50</v>
      </c>
      <c r="R22">
        <v>0</v>
      </c>
    </row>
    <row r="23" spans="1:18" x14ac:dyDescent="0.25">
      <c r="A23" t="s">
        <v>75</v>
      </c>
      <c r="B23">
        <v>100126377</v>
      </c>
      <c r="C23" t="s">
        <v>75</v>
      </c>
      <c r="G23" t="s">
        <v>76</v>
      </c>
      <c r="H23">
        <v>3052467</v>
      </c>
      <c r="I23">
        <v>100348139</v>
      </c>
      <c r="J23" t="s">
        <v>1</v>
      </c>
      <c r="K23" t="s">
        <v>77</v>
      </c>
      <c r="L23" t="s">
        <v>78</v>
      </c>
      <c r="M23">
        <v>3166308</v>
      </c>
      <c r="N23">
        <v>100126346</v>
      </c>
      <c r="O23" t="s">
        <v>3</v>
      </c>
      <c r="P23" t="s">
        <v>77</v>
      </c>
      <c r="Q23">
        <v>70</v>
      </c>
      <c r="R23">
        <v>4328.75</v>
      </c>
    </row>
    <row r="24" spans="1:18" x14ac:dyDescent="0.25">
      <c r="A24" t="s">
        <v>79</v>
      </c>
      <c r="B24">
        <v>100126350</v>
      </c>
      <c r="C24" t="s">
        <v>79</v>
      </c>
      <c r="G24" t="s">
        <v>80</v>
      </c>
      <c r="H24">
        <v>2983757</v>
      </c>
      <c r="I24">
        <v>100174045</v>
      </c>
      <c r="J24" t="s">
        <v>3</v>
      </c>
      <c r="K24" t="s">
        <v>81</v>
      </c>
      <c r="L24" t="s">
        <v>82</v>
      </c>
      <c r="M24">
        <v>2779687</v>
      </c>
      <c r="N24">
        <v>100218712</v>
      </c>
      <c r="O24" t="s">
        <v>3</v>
      </c>
      <c r="P24" t="s">
        <v>81</v>
      </c>
      <c r="Q24">
        <v>50</v>
      </c>
      <c r="R24">
        <v>0</v>
      </c>
    </row>
    <row r="25" spans="1:18" x14ac:dyDescent="0.25">
      <c r="A25" t="s">
        <v>83</v>
      </c>
      <c r="B25">
        <v>100126348</v>
      </c>
      <c r="C25" t="s">
        <v>83</v>
      </c>
      <c r="G25" t="s">
        <v>84</v>
      </c>
      <c r="H25">
        <v>2983761</v>
      </c>
      <c r="I25">
        <v>100174045</v>
      </c>
      <c r="J25" t="s">
        <v>3</v>
      </c>
      <c r="K25" t="s">
        <v>85</v>
      </c>
      <c r="L25" t="s">
        <v>86</v>
      </c>
      <c r="M25">
        <v>2779690</v>
      </c>
      <c r="N25">
        <v>100218712</v>
      </c>
      <c r="O25" t="s">
        <v>3</v>
      </c>
      <c r="P25" t="s">
        <v>85</v>
      </c>
      <c r="Q25">
        <v>50</v>
      </c>
      <c r="R25">
        <v>0</v>
      </c>
    </row>
    <row r="26" spans="1:18" x14ac:dyDescent="0.25">
      <c r="A26" t="s">
        <v>87</v>
      </c>
      <c r="B26">
        <v>100126351</v>
      </c>
      <c r="C26" t="s">
        <v>87</v>
      </c>
      <c r="G26" t="s">
        <v>88</v>
      </c>
      <c r="H26">
        <v>2848967</v>
      </c>
      <c r="I26">
        <v>100244277</v>
      </c>
      <c r="J26" t="s">
        <v>3</v>
      </c>
      <c r="K26" t="s">
        <v>89</v>
      </c>
      <c r="L26" t="s">
        <v>90</v>
      </c>
      <c r="M26">
        <v>2779695</v>
      </c>
      <c r="N26">
        <v>100218712</v>
      </c>
      <c r="O26" t="s">
        <v>3</v>
      </c>
      <c r="P26" t="s">
        <v>89</v>
      </c>
      <c r="Q26">
        <v>50</v>
      </c>
      <c r="R26">
        <v>0</v>
      </c>
    </row>
    <row r="27" spans="1:18" x14ac:dyDescent="0.25">
      <c r="A27" t="s">
        <v>91</v>
      </c>
      <c r="B27">
        <v>100126349</v>
      </c>
      <c r="C27" t="s">
        <v>91</v>
      </c>
      <c r="G27" t="s">
        <v>92</v>
      </c>
      <c r="H27">
        <v>3002858</v>
      </c>
      <c r="I27">
        <v>100128868</v>
      </c>
      <c r="J27" t="s">
        <v>3</v>
      </c>
      <c r="K27" t="s">
        <v>93</v>
      </c>
      <c r="L27" t="s">
        <v>94</v>
      </c>
      <c r="M27">
        <v>2790185</v>
      </c>
      <c r="N27">
        <v>100218712</v>
      </c>
      <c r="O27" t="s">
        <v>3</v>
      </c>
      <c r="P27" t="s">
        <v>93</v>
      </c>
      <c r="Q27">
        <v>50</v>
      </c>
      <c r="R27">
        <v>0</v>
      </c>
    </row>
    <row r="28" spans="1:18" x14ac:dyDescent="0.25">
      <c r="A28" t="s">
        <v>95</v>
      </c>
      <c r="B28">
        <v>100126438</v>
      </c>
      <c r="C28" t="s">
        <v>95</v>
      </c>
      <c r="G28" t="s">
        <v>96</v>
      </c>
      <c r="H28">
        <v>3002889</v>
      </c>
      <c r="I28">
        <v>100243446</v>
      </c>
      <c r="J28" t="s">
        <v>3</v>
      </c>
      <c r="K28" t="s">
        <v>97</v>
      </c>
      <c r="L28" t="s">
        <v>98</v>
      </c>
      <c r="M28">
        <v>2790201</v>
      </c>
      <c r="N28">
        <v>100218712</v>
      </c>
      <c r="O28" t="s">
        <v>3</v>
      </c>
      <c r="P28" t="s">
        <v>97</v>
      </c>
      <c r="Q28">
        <v>35</v>
      </c>
      <c r="R28">
        <v>0</v>
      </c>
    </row>
    <row r="29" spans="1:18" x14ac:dyDescent="0.25">
      <c r="A29" t="s">
        <v>99</v>
      </c>
      <c r="B29">
        <v>100361614</v>
      </c>
      <c r="C29" t="s">
        <v>99</v>
      </c>
      <c r="G29" t="s">
        <v>100</v>
      </c>
      <c r="H29">
        <v>3160952</v>
      </c>
      <c r="I29">
        <v>100342680</v>
      </c>
      <c r="J29" t="s">
        <v>3</v>
      </c>
      <c r="L29" t="s">
        <v>101</v>
      </c>
      <c r="M29">
        <v>3175215</v>
      </c>
      <c r="N29">
        <v>100243341</v>
      </c>
      <c r="O29" t="s">
        <v>1</v>
      </c>
    </row>
    <row r="30" spans="1:18" x14ac:dyDescent="0.25">
      <c r="A30" t="s">
        <v>102</v>
      </c>
      <c r="B30">
        <v>100197183</v>
      </c>
      <c r="C30" t="s">
        <v>102</v>
      </c>
      <c r="G30" t="s">
        <v>103</v>
      </c>
      <c r="H30">
        <v>3053626</v>
      </c>
      <c r="I30">
        <v>100174045</v>
      </c>
      <c r="J30" t="s">
        <v>3</v>
      </c>
      <c r="K30" t="s">
        <v>104</v>
      </c>
      <c r="L30" t="s">
        <v>105</v>
      </c>
      <c r="M30">
        <v>3004722</v>
      </c>
      <c r="N30">
        <v>100126346</v>
      </c>
      <c r="O30" t="s">
        <v>3</v>
      </c>
      <c r="P30" t="s">
        <v>104</v>
      </c>
    </row>
    <row r="31" spans="1:18" x14ac:dyDescent="0.25">
      <c r="A31" t="s">
        <v>106</v>
      </c>
      <c r="B31">
        <v>100243338</v>
      </c>
      <c r="C31" t="s">
        <v>106</v>
      </c>
      <c r="G31" t="s">
        <v>107</v>
      </c>
      <c r="H31">
        <v>3028394</v>
      </c>
      <c r="I31">
        <v>100128686</v>
      </c>
      <c r="J31" t="s">
        <v>1</v>
      </c>
      <c r="K31" t="s">
        <v>108</v>
      </c>
      <c r="L31" t="s">
        <v>109</v>
      </c>
      <c r="M31">
        <v>3166291</v>
      </c>
      <c r="N31">
        <v>100126346</v>
      </c>
      <c r="O31" t="s">
        <v>3</v>
      </c>
      <c r="P31" t="s">
        <v>108</v>
      </c>
      <c r="Q31">
        <v>70</v>
      </c>
      <c r="R31">
        <v>8062.02</v>
      </c>
    </row>
    <row r="32" spans="1:18" x14ac:dyDescent="0.25">
      <c r="A32" t="s">
        <v>110</v>
      </c>
      <c r="B32">
        <v>100243376</v>
      </c>
      <c r="C32" t="s">
        <v>110</v>
      </c>
      <c r="G32" t="s">
        <v>111</v>
      </c>
      <c r="H32">
        <v>3001120</v>
      </c>
      <c r="I32">
        <v>100243446</v>
      </c>
      <c r="J32" t="s">
        <v>3</v>
      </c>
      <c r="K32" t="s">
        <v>112</v>
      </c>
      <c r="L32" t="s">
        <v>113</v>
      </c>
      <c r="M32">
        <v>3059813</v>
      </c>
      <c r="N32">
        <v>100218712</v>
      </c>
      <c r="O32" t="s">
        <v>3</v>
      </c>
      <c r="P32" t="s">
        <v>112</v>
      </c>
      <c r="Q32">
        <v>50</v>
      </c>
      <c r="R32">
        <v>0</v>
      </c>
    </row>
    <row r="33" spans="1:18" x14ac:dyDescent="0.25">
      <c r="A33" t="s">
        <v>114</v>
      </c>
      <c r="B33">
        <v>100139134</v>
      </c>
      <c r="C33" t="s">
        <v>114</v>
      </c>
      <c r="G33" t="s">
        <v>115</v>
      </c>
      <c r="H33">
        <v>3159017</v>
      </c>
      <c r="I33">
        <v>100244278</v>
      </c>
      <c r="J33" t="s">
        <v>3</v>
      </c>
      <c r="L33" t="s">
        <v>116</v>
      </c>
      <c r="M33">
        <v>3068098</v>
      </c>
      <c r="N33">
        <v>100126346</v>
      </c>
      <c r="O33" t="s">
        <v>3</v>
      </c>
    </row>
    <row r="34" spans="1:18" x14ac:dyDescent="0.25">
      <c r="A34" t="s">
        <v>117</v>
      </c>
      <c r="B34">
        <v>100243339</v>
      </c>
      <c r="C34" t="s">
        <v>117</v>
      </c>
      <c r="G34" t="s">
        <v>118</v>
      </c>
      <c r="H34">
        <v>2993136</v>
      </c>
      <c r="I34">
        <v>100126438</v>
      </c>
      <c r="J34" t="s">
        <v>3</v>
      </c>
      <c r="K34" t="s">
        <v>119</v>
      </c>
      <c r="L34" t="s">
        <v>120</v>
      </c>
      <c r="M34">
        <v>3166296</v>
      </c>
      <c r="N34">
        <v>100126346</v>
      </c>
      <c r="O34" t="s">
        <v>3</v>
      </c>
      <c r="P34" t="s">
        <v>119</v>
      </c>
      <c r="Q34">
        <v>70</v>
      </c>
      <c r="R34">
        <v>2445.92</v>
      </c>
    </row>
    <row r="35" spans="1:18" x14ac:dyDescent="0.25">
      <c r="A35" t="s">
        <v>121</v>
      </c>
      <c r="B35">
        <v>100382757</v>
      </c>
      <c r="C35" t="s">
        <v>121</v>
      </c>
      <c r="G35" t="s">
        <v>122</v>
      </c>
      <c r="H35">
        <v>2848554</v>
      </c>
      <c r="I35">
        <v>100243551</v>
      </c>
      <c r="J35" t="s">
        <v>3</v>
      </c>
      <c r="L35" t="s">
        <v>123</v>
      </c>
      <c r="M35">
        <v>3068540</v>
      </c>
      <c r="N35">
        <v>100174045</v>
      </c>
      <c r="O35" t="s">
        <v>3</v>
      </c>
    </row>
    <row r="36" spans="1:18" x14ac:dyDescent="0.25">
      <c r="A36" t="s">
        <v>124</v>
      </c>
      <c r="B36">
        <v>100342680</v>
      </c>
      <c r="C36" t="s">
        <v>124</v>
      </c>
      <c r="G36" t="s">
        <v>125</v>
      </c>
      <c r="H36">
        <v>3088881</v>
      </c>
      <c r="I36">
        <v>100243551</v>
      </c>
      <c r="J36" t="s">
        <v>3</v>
      </c>
      <c r="K36" t="s">
        <v>126</v>
      </c>
      <c r="L36" t="s">
        <v>127</v>
      </c>
      <c r="M36">
        <v>3166286</v>
      </c>
      <c r="N36">
        <v>100126346</v>
      </c>
      <c r="O36" t="s">
        <v>3</v>
      </c>
      <c r="P36" t="s">
        <v>126</v>
      </c>
      <c r="Q36">
        <v>70</v>
      </c>
      <c r="R36">
        <v>176.66</v>
      </c>
    </row>
    <row r="37" spans="1:18" x14ac:dyDescent="0.25">
      <c r="A37" t="s">
        <v>128</v>
      </c>
      <c r="B37">
        <v>100361457</v>
      </c>
      <c r="C37" t="s">
        <v>128</v>
      </c>
      <c r="G37" t="s">
        <v>129</v>
      </c>
      <c r="H37">
        <v>2790560</v>
      </c>
      <c r="I37">
        <v>100126348</v>
      </c>
      <c r="J37" t="s">
        <v>3</v>
      </c>
      <c r="L37" t="s">
        <v>130</v>
      </c>
      <c r="M37">
        <v>3001149</v>
      </c>
      <c r="N37">
        <v>100243444</v>
      </c>
      <c r="O37" t="s">
        <v>3</v>
      </c>
      <c r="Q37">
        <v>15</v>
      </c>
      <c r="R37">
        <v>2.83</v>
      </c>
    </row>
    <row r="38" spans="1:18" x14ac:dyDescent="0.25">
      <c r="A38" t="s">
        <v>131</v>
      </c>
      <c r="B38">
        <v>100243329</v>
      </c>
      <c r="C38" t="s">
        <v>131</v>
      </c>
      <c r="G38" t="s">
        <v>132</v>
      </c>
      <c r="H38">
        <v>3059875</v>
      </c>
      <c r="I38">
        <v>100126348</v>
      </c>
      <c r="J38" t="s">
        <v>1</v>
      </c>
      <c r="L38" t="s">
        <v>133</v>
      </c>
      <c r="M38">
        <v>3001114</v>
      </c>
      <c r="N38">
        <v>100243445</v>
      </c>
      <c r="O38" t="s">
        <v>3</v>
      </c>
    </row>
    <row r="39" spans="1:18" x14ac:dyDescent="0.25">
      <c r="A39" t="s">
        <v>134</v>
      </c>
      <c r="B39">
        <v>100243330</v>
      </c>
      <c r="C39" t="s">
        <v>134</v>
      </c>
      <c r="G39" t="s">
        <v>135</v>
      </c>
      <c r="H39">
        <v>2998958</v>
      </c>
      <c r="I39">
        <v>100197183</v>
      </c>
      <c r="J39" t="s">
        <v>3</v>
      </c>
      <c r="L39" t="s">
        <v>136</v>
      </c>
      <c r="M39">
        <v>3068095</v>
      </c>
      <c r="N39">
        <v>100126346</v>
      </c>
      <c r="O39" t="s">
        <v>3</v>
      </c>
    </row>
    <row r="40" spans="1:18" x14ac:dyDescent="0.25">
      <c r="A40" t="s">
        <v>137</v>
      </c>
      <c r="B40">
        <v>100361456</v>
      </c>
      <c r="C40" t="s">
        <v>137</v>
      </c>
      <c r="G40" t="s">
        <v>138</v>
      </c>
      <c r="H40">
        <v>3046504</v>
      </c>
      <c r="I40">
        <v>100361614</v>
      </c>
      <c r="J40" t="s">
        <v>3</v>
      </c>
      <c r="K40" t="s">
        <v>139</v>
      </c>
      <c r="L40" t="s">
        <v>140</v>
      </c>
      <c r="M40">
        <v>3166289</v>
      </c>
      <c r="N40">
        <v>100126346</v>
      </c>
      <c r="O40" t="s">
        <v>3</v>
      </c>
      <c r="P40" t="s">
        <v>139</v>
      </c>
      <c r="Q40">
        <v>70</v>
      </c>
      <c r="R40">
        <v>0</v>
      </c>
    </row>
    <row r="41" spans="1:18" x14ac:dyDescent="0.25">
      <c r="A41" t="s">
        <v>141</v>
      </c>
      <c r="B41">
        <v>100350671</v>
      </c>
      <c r="C41" t="s">
        <v>141</v>
      </c>
      <c r="G41" t="s">
        <v>142</v>
      </c>
      <c r="H41">
        <v>2567863</v>
      </c>
      <c r="I41">
        <v>100126349</v>
      </c>
      <c r="J41" t="s">
        <v>3</v>
      </c>
      <c r="K41" t="s">
        <v>143</v>
      </c>
      <c r="L41" t="s">
        <v>144</v>
      </c>
      <c r="M41">
        <v>3162315</v>
      </c>
      <c r="N41">
        <v>100342680</v>
      </c>
      <c r="O41" t="s">
        <v>3</v>
      </c>
      <c r="P41" t="s">
        <v>143</v>
      </c>
      <c r="Q41">
        <v>20</v>
      </c>
    </row>
    <row r="42" spans="1:18" x14ac:dyDescent="0.25">
      <c r="A42" t="s">
        <v>145</v>
      </c>
      <c r="B42">
        <v>100128686</v>
      </c>
      <c r="C42" t="s">
        <v>145</v>
      </c>
      <c r="G42" t="s">
        <v>146</v>
      </c>
      <c r="H42">
        <v>3129806</v>
      </c>
      <c r="I42">
        <v>100243340</v>
      </c>
      <c r="J42" t="s">
        <v>1</v>
      </c>
      <c r="K42" t="s">
        <v>147</v>
      </c>
      <c r="L42" t="s">
        <v>148</v>
      </c>
      <c r="M42">
        <v>3162313</v>
      </c>
      <c r="N42">
        <v>100342680</v>
      </c>
      <c r="O42" t="s">
        <v>3</v>
      </c>
      <c r="P42" t="s">
        <v>147</v>
      </c>
      <c r="Q42">
        <v>20</v>
      </c>
    </row>
    <row r="43" spans="1:18" x14ac:dyDescent="0.25">
      <c r="A43" t="s">
        <v>149</v>
      </c>
      <c r="B43">
        <v>100233399</v>
      </c>
      <c r="C43" t="s">
        <v>149</v>
      </c>
      <c r="G43" t="s">
        <v>150</v>
      </c>
      <c r="H43">
        <v>2995329</v>
      </c>
      <c r="I43">
        <v>100288543</v>
      </c>
      <c r="J43" t="s">
        <v>3</v>
      </c>
      <c r="L43" t="s">
        <v>151</v>
      </c>
      <c r="M43">
        <v>3001172</v>
      </c>
      <c r="N43">
        <v>100243444</v>
      </c>
      <c r="O43" t="s">
        <v>3</v>
      </c>
      <c r="Q43">
        <v>15</v>
      </c>
      <c r="R43">
        <v>4000</v>
      </c>
    </row>
    <row r="44" spans="1:18" x14ac:dyDescent="0.25">
      <c r="A44" t="s">
        <v>152</v>
      </c>
      <c r="B44">
        <v>100102081</v>
      </c>
      <c r="C44" t="s">
        <v>152</v>
      </c>
      <c r="G44" t="s">
        <v>153</v>
      </c>
      <c r="H44">
        <v>3136201</v>
      </c>
      <c r="I44">
        <v>100361457</v>
      </c>
      <c r="J44" t="s">
        <v>3</v>
      </c>
      <c r="L44" t="s">
        <v>154</v>
      </c>
      <c r="M44">
        <v>3001171</v>
      </c>
      <c r="N44">
        <v>100243444</v>
      </c>
      <c r="O44" t="s">
        <v>3</v>
      </c>
      <c r="Q44">
        <v>15</v>
      </c>
      <c r="R44">
        <v>1800</v>
      </c>
    </row>
    <row r="45" spans="1:18" x14ac:dyDescent="0.25">
      <c r="A45" t="s">
        <v>155</v>
      </c>
      <c r="B45">
        <v>100243364</v>
      </c>
      <c r="C45" t="s">
        <v>155</v>
      </c>
      <c r="G45" t="s">
        <v>156</v>
      </c>
      <c r="H45">
        <v>3136226</v>
      </c>
      <c r="I45">
        <v>100361457</v>
      </c>
      <c r="J45" t="s">
        <v>3</v>
      </c>
      <c r="L45" t="s">
        <v>157</v>
      </c>
      <c r="M45">
        <v>3001571</v>
      </c>
      <c r="N45">
        <v>100243444</v>
      </c>
      <c r="O45" t="s">
        <v>3</v>
      </c>
    </row>
    <row r="46" spans="1:18" x14ac:dyDescent="0.25">
      <c r="A46" t="s">
        <v>158</v>
      </c>
      <c r="B46">
        <v>100288543</v>
      </c>
      <c r="C46" t="s">
        <v>158</v>
      </c>
      <c r="G46" t="s">
        <v>159</v>
      </c>
      <c r="H46">
        <v>3136236</v>
      </c>
      <c r="I46">
        <v>100361457</v>
      </c>
      <c r="J46" t="s">
        <v>3</v>
      </c>
      <c r="L46" t="s">
        <v>160</v>
      </c>
      <c r="M46">
        <v>2998936</v>
      </c>
      <c r="N46">
        <v>100102081</v>
      </c>
      <c r="O46" t="s">
        <v>3</v>
      </c>
    </row>
    <row r="47" spans="1:18" x14ac:dyDescent="0.25">
      <c r="A47" t="s">
        <v>161</v>
      </c>
      <c r="B47">
        <v>100243436</v>
      </c>
      <c r="C47" t="s">
        <v>161</v>
      </c>
      <c r="G47" t="s">
        <v>162</v>
      </c>
      <c r="H47">
        <v>3001159</v>
      </c>
      <c r="I47">
        <v>100139134</v>
      </c>
      <c r="J47" t="s">
        <v>3</v>
      </c>
      <c r="K47" t="s">
        <v>163</v>
      </c>
      <c r="L47" t="s">
        <v>164</v>
      </c>
      <c r="M47">
        <v>2983367</v>
      </c>
      <c r="N47">
        <v>100126377</v>
      </c>
      <c r="O47" t="s">
        <v>1</v>
      </c>
      <c r="P47" t="s">
        <v>163</v>
      </c>
      <c r="Q47">
        <v>100</v>
      </c>
      <c r="R47">
        <v>34.99</v>
      </c>
    </row>
    <row r="48" spans="1:18" x14ac:dyDescent="0.25">
      <c r="A48" t="s">
        <v>165</v>
      </c>
      <c r="B48">
        <v>100348139</v>
      </c>
      <c r="C48" t="s">
        <v>165</v>
      </c>
      <c r="G48" t="s">
        <v>166</v>
      </c>
      <c r="H48">
        <v>3001193</v>
      </c>
      <c r="I48">
        <v>100139134</v>
      </c>
      <c r="J48" t="s">
        <v>3</v>
      </c>
      <c r="K48" t="s">
        <v>163</v>
      </c>
      <c r="L48" t="s">
        <v>167</v>
      </c>
      <c r="M48">
        <v>2983370</v>
      </c>
      <c r="N48">
        <v>100126377</v>
      </c>
      <c r="O48" t="s">
        <v>1</v>
      </c>
      <c r="P48" t="s">
        <v>163</v>
      </c>
      <c r="Q48">
        <v>100</v>
      </c>
      <c r="R48">
        <v>1.5</v>
      </c>
    </row>
    <row r="49" spans="1:18" x14ac:dyDescent="0.25">
      <c r="A49" t="s">
        <v>168</v>
      </c>
      <c r="B49">
        <v>100244278</v>
      </c>
      <c r="C49" t="s">
        <v>168</v>
      </c>
      <c r="G49" t="s">
        <v>169</v>
      </c>
      <c r="H49">
        <v>3001605</v>
      </c>
      <c r="I49">
        <v>100139145</v>
      </c>
      <c r="J49" t="s">
        <v>3</v>
      </c>
      <c r="K49" t="s">
        <v>163</v>
      </c>
      <c r="L49" t="s">
        <v>170</v>
      </c>
      <c r="M49">
        <v>2983357</v>
      </c>
      <c r="N49">
        <v>100126377</v>
      </c>
      <c r="O49" t="s">
        <v>1</v>
      </c>
      <c r="P49" t="s">
        <v>163</v>
      </c>
      <c r="Q49">
        <v>100</v>
      </c>
      <c r="R49">
        <v>5</v>
      </c>
    </row>
    <row r="50" spans="1:18" x14ac:dyDescent="0.25">
      <c r="A50" t="s">
        <v>171</v>
      </c>
      <c r="B50">
        <v>100382756</v>
      </c>
      <c r="C50" t="s">
        <v>171</v>
      </c>
      <c r="G50" t="s">
        <v>172</v>
      </c>
      <c r="H50">
        <v>3048997</v>
      </c>
      <c r="I50">
        <v>100174045</v>
      </c>
      <c r="J50" t="s">
        <v>3</v>
      </c>
      <c r="K50" t="s">
        <v>173</v>
      </c>
      <c r="L50" t="s">
        <v>174</v>
      </c>
      <c r="M50">
        <v>3000173</v>
      </c>
      <c r="N50">
        <v>100243347</v>
      </c>
      <c r="O50" t="s">
        <v>3</v>
      </c>
      <c r="P50" t="s">
        <v>173</v>
      </c>
      <c r="Q50">
        <v>400</v>
      </c>
      <c r="R50">
        <v>0.03</v>
      </c>
    </row>
    <row r="51" spans="1:18" x14ac:dyDescent="0.25">
      <c r="A51" t="s">
        <v>175</v>
      </c>
      <c r="B51">
        <v>100243319</v>
      </c>
      <c r="C51" t="s">
        <v>175</v>
      </c>
      <c r="G51" t="s">
        <v>176</v>
      </c>
      <c r="H51">
        <v>2998932</v>
      </c>
      <c r="I51">
        <v>100102081</v>
      </c>
      <c r="J51" t="s">
        <v>3</v>
      </c>
      <c r="K51" t="s">
        <v>163</v>
      </c>
      <c r="L51" t="s">
        <v>177</v>
      </c>
      <c r="M51">
        <v>2983365</v>
      </c>
      <c r="N51">
        <v>100126377</v>
      </c>
      <c r="O51" t="s">
        <v>1</v>
      </c>
      <c r="P51" t="s">
        <v>163</v>
      </c>
      <c r="Q51">
        <v>100</v>
      </c>
      <c r="R51">
        <v>1.1000000000000001</v>
      </c>
    </row>
    <row r="52" spans="1:18" x14ac:dyDescent="0.25">
      <c r="A52" t="s">
        <v>178</v>
      </c>
      <c r="B52">
        <v>100126345</v>
      </c>
      <c r="C52" t="s">
        <v>178</v>
      </c>
      <c r="G52" t="s">
        <v>179</v>
      </c>
      <c r="H52">
        <v>2999186</v>
      </c>
      <c r="I52">
        <v>100126438</v>
      </c>
      <c r="J52" t="s">
        <v>3</v>
      </c>
      <c r="K52" t="s">
        <v>163</v>
      </c>
      <c r="L52" t="s">
        <v>180</v>
      </c>
      <c r="M52">
        <v>2983360</v>
      </c>
      <c r="N52">
        <v>100126377</v>
      </c>
      <c r="O52" t="s">
        <v>1</v>
      </c>
      <c r="P52" t="s">
        <v>163</v>
      </c>
      <c r="Q52">
        <v>100</v>
      </c>
      <c r="R52">
        <v>16</v>
      </c>
    </row>
    <row r="53" spans="1:18" x14ac:dyDescent="0.25">
      <c r="A53" t="s">
        <v>181</v>
      </c>
      <c r="B53">
        <v>100360475</v>
      </c>
      <c r="C53" t="s">
        <v>181</v>
      </c>
      <c r="G53" t="s">
        <v>182</v>
      </c>
      <c r="H53">
        <v>3023059</v>
      </c>
      <c r="I53">
        <v>100243340</v>
      </c>
      <c r="J53" t="s">
        <v>1</v>
      </c>
      <c r="K53" t="s">
        <v>163</v>
      </c>
      <c r="L53" t="s">
        <v>183</v>
      </c>
      <c r="M53">
        <v>2983359</v>
      </c>
      <c r="N53">
        <v>100126377</v>
      </c>
      <c r="O53" t="s">
        <v>1</v>
      </c>
      <c r="P53" t="s">
        <v>163</v>
      </c>
      <c r="Q53">
        <v>100</v>
      </c>
      <c r="R53">
        <v>14</v>
      </c>
    </row>
    <row r="54" spans="1:18" x14ac:dyDescent="0.25">
      <c r="A54" t="s">
        <v>184</v>
      </c>
      <c r="B54">
        <v>100243341</v>
      </c>
      <c r="C54" t="s">
        <v>184</v>
      </c>
      <c r="G54" t="s">
        <v>185</v>
      </c>
      <c r="H54">
        <v>2643455</v>
      </c>
      <c r="I54">
        <v>100126351</v>
      </c>
      <c r="J54" t="s">
        <v>1</v>
      </c>
      <c r="K54" t="s">
        <v>163</v>
      </c>
      <c r="L54" t="s">
        <v>186</v>
      </c>
      <c r="M54">
        <v>2983354</v>
      </c>
      <c r="N54">
        <v>100126377</v>
      </c>
      <c r="O54" t="s">
        <v>1</v>
      </c>
      <c r="P54" t="s">
        <v>163</v>
      </c>
      <c r="Q54">
        <v>100</v>
      </c>
      <c r="R54">
        <v>50</v>
      </c>
    </row>
    <row r="55" spans="1:18" x14ac:dyDescent="0.25">
      <c r="A55" t="s">
        <v>187</v>
      </c>
      <c r="B55">
        <v>100243343</v>
      </c>
      <c r="C55" t="s">
        <v>187</v>
      </c>
      <c r="G55" t="s">
        <v>188</v>
      </c>
      <c r="H55">
        <v>2999014</v>
      </c>
      <c r="I55">
        <v>100126349</v>
      </c>
      <c r="J55" t="s">
        <v>1</v>
      </c>
      <c r="K55" t="s">
        <v>163</v>
      </c>
      <c r="L55" t="s">
        <v>189</v>
      </c>
      <c r="M55">
        <v>2983368</v>
      </c>
      <c r="N55">
        <v>100126377</v>
      </c>
      <c r="O55" t="s">
        <v>1</v>
      </c>
      <c r="P55" t="s">
        <v>163</v>
      </c>
      <c r="Q55">
        <v>100</v>
      </c>
      <c r="R55">
        <v>59.99</v>
      </c>
    </row>
    <row r="56" spans="1:18" x14ac:dyDescent="0.25">
      <c r="A56" t="s">
        <v>190</v>
      </c>
      <c r="B56">
        <v>100194668</v>
      </c>
      <c r="C56" t="s">
        <v>190</v>
      </c>
      <c r="G56" t="s">
        <v>191</v>
      </c>
      <c r="H56">
        <v>3149417</v>
      </c>
      <c r="I56">
        <v>100244278</v>
      </c>
      <c r="J56" t="s">
        <v>3</v>
      </c>
      <c r="K56" t="s">
        <v>192</v>
      </c>
      <c r="L56" t="s">
        <v>193</v>
      </c>
      <c r="M56">
        <v>2646309</v>
      </c>
      <c r="N56">
        <v>100194669</v>
      </c>
      <c r="O56" t="s">
        <v>3</v>
      </c>
      <c r="P56" t="s">
        <v>192</v>
      </c>
      <c r="Q56">
        <v>50</v>
      </c>
      <c r="R56">
        <v>1500</v>
      </c>
    </row>
    <row r="57" spans="1:18" x14ac:dyDescent="0.25">
      <c r="A57" t="s">
        <v>194</v>
      </c>
      <c r="B57">
        <v>100126346</v>
      </c>
      <c r="C57" t="s">
        <v>194</v>
      </c>
      <c r="G57" t="s">
        <v>195</v>
      </c>
      <c r="H57">
        <v>3002776</v>
      </c>
      <c r="I57">
        <v>100243364</v>
      </c>
      <c r="J57" t="s">
        <v>3</v>
      </c>
      <c r="L57" t="s">
        <v>196</v>
      </c>
      <c r="M57">
        <v>3102367</v>
      </c>
      <c r="N57">
        <v>100128686</v>
      </c>
      <c r="O57" t="s">
        <v>3</v>
      </c>
      <c r="Q57">
        <v>50</v>
      </c>
      <c r="R57">
        <v>400</v>
      </c>
    </row>
    <row r="58" spans="1:18" x14ac:dyDescent="0.25">
      <c r="A58" t="s">
        <v>197</v>
      </c>
      <c r="B58">
        <v>100243442</v>
      </c>
      <c r="C58" t="s">
        <v>197</v>
      </c>
      <c r="G58" t="s">
        <v>198</v>
      </c>
      <c r="H58">
        <v>3000163</v>
      </c>
      <c r="I58">
        <v>100243436</v>
      </c>
      <c r="J58" t="s">
        <v>3</v>
      </c>
      <c r="K58" t="s">
        <v>163</v>
      </c>
      <c r="L58" t="s">
        <v>199</v>
      </c>
      <c r="M58">
        <v>2983366</v>
      </c>
      <c r="N58">
        <v>100126377</v>
      </c>
      <c r="O58" t="s">
        <v>1</v>
      </c>
      <c r="P58" t="s">
        <v>163</v>
      </c>
      <c r="Q58">
        <v>100</v>
      </c>
      <c r="R58">
        <v>20</v>
      </c>
    </row>
    <row r="59" spans="1:18" x14ac:dyDescent="0.25">
      <c r="A59" t="s">
        <v>200</v>
      </c>
      <c r="B59">
        <v>100243345</v>
      </c>
      <c r="C59" t="s">
        <v>200</v>
      </c>
      <c r="G59" t="s">
        <v>201</v>
      </c>
      <c r="H59">
        <v>3000315</v>
      </c>
      <c r="I59">
        <v>100102081</v>
      </c>
      <c r="J59" t="s">
        <v>3</v>
      </c>
      <c r="K59" t="s">
        <v>163</v>
      </c>
      <c r="L59" t="s">
        <v>202</v>
      </c>
      <c r="M59">
        <v>2983356</v>
      </c>
      <c r="N59">
        <v>100126377</v>
      </c>
      <c r="O59" t="s">
        <v>1</v>
      </c>
      <c r="P59" t="s">
        <v>163</v>
      </c>
      <c r="Q59">
        <v>100</v>
      </c>
      <c r="R59">
        <v>18</v>
      </c>
    </row>
    <row r="60" spans="1:18" x14ac:dyDescent="0.25">
      <c r="A60" t="s">
        <v>203</v>
      </c>
      <c r="B60">
        <v>100126347</v>
      </c>
      <c r="C60" t="s">
        <v>203</v>
      </c>
      <c r="G60" t="s">
        <v>204</v>
      </c>
      <c r="H60">
        <v>3001128</v>
      </c>
      <c r="I60">
        <v>100139134</v>
      </c>
      <c r="J60" t="s">
        <v>3</v>
      </c>
      <c r="K60" t="s">
        <v>163</v>
      </c>
      <c r="L60" t="s">
        <v>205</v>
      </c>
      <c r="M60">
        <v>2983361</v>
      </c>
      <c r="N60">
        <v>100126377</v>
      </c>
      <c r="O60" t="s">
        <v>1</v>
      </c>
      <c r="P60" t="s">
        <v>163</v>
      </c>
      <c r="Q60">
        <v>120</v>
      </c>
      <c r="R60">
        <v>36</v>
      </c>
    </row>
    <row r="61" spans="1:18" x14ac:dyDescent="0.25">
      <c r="A61" t="s">
        <v>206</v>
      </c>
      <c r="B61">
        <v>100370768</v>
      </c>
      <c r="C61" t="s">
        <v>206</v>
      </c>
      <c r="G61" t="s">
        <v>207</v>
      </c>
      <c r="H61">
        <v>3136199</v>
      </c>
      <c r="I61">
        <v>100361456</v>
      </c>
      <c r="J61" t="s">
        <v>3</v>
      </c>
      <c r="K61" t="s">
        <v>163</v>
      </c>
      <c r="L61" t="s">
        <v>208</v>
      </c>
      <c r="M61">
        <v>2983363</v>
      </c>
      <c r="N61">
        <v>100126377</v>
      </c>
      <c r="O61" t="s">
        <v>1</v>
      </c>
      <c r="P61" t="s">
        <v>163</v>
      </c>
      <c r="Q61">
        <v>120</v>
      </c>
      <c r="R61">
        <v>18</v>
      </c>
    </row>
    <row r="62" spans="1:18" x14ac:dyDescent="0.25">
      <c r="A62" t="s">
        <v>209</v>
      </c>
      <c r="B62">
        <v>100370381</v>
      </c>
      <c r="C62" t="s">
        <v>209</v>
      </c>
      <c r="G62" t="s">
        <v>210</v>
      </c>
      <c r="H62">
        <v>3001123</v>
      </c>
      <c r="I62">
        <v>100361456</v>
      </c>
      <c r="J62" t="s">
        <v>3</v>
      </c>
      <c r="K62" t="s">
        <v>211</v>
      </c>
      <c r="L62" t="s">
        <v>212</v>
      </c>
      <c r="M62">
        <v>3003158</v>
      </c>
      <c r="N62">
        <v>100128868</v>
      </c>
      <c r="O62" t="s">
        <v>3</v>
      </c>
      <c r="P62" t="s">
        <v>211</v>
      </c>
    </row>
    <row r="63" spans="1:18" x14ac:dyDescent="0.25">
      <c r="A63" t="s">
        <v>213</v>
      </c>
      <c r="B63">
        <v>100368181</v>
      </c>
      <c r="C63" t="s">
        <v>213</v>
      </c>
      <c r="G63" t="s">
        <v>214</v>
      </c>
      <c r="H63">
        <v>3136224</v>
      </c>
      <c r="I63">
        <v>100361456</v>
      </c>
      <c r="J63" t="s">
        <v>3</v>
      </c>
      <c r="L63" t="s">
        <v>215</v>
      </c>
      <c r="M63">
        <v>3068596</v>
      </c>
      <c r="N63">
        <v>100174045</v>
      </c>
      <c r="O63" t="s">
        <v>3</v>
      </c>
    </row>
    <row r="64" spans="1:18" x14ac:dyDescent="0.25">
      <c r="A64" t="s">
        <v>216</v>
      </c>
      <c r="B64">
        <v>100243340</v>
      </c>
      <c r="C64" t="s">
        <v>216</v>
      </c>
      <c r="G64" t="s">
        <v>217</v>
      </c>
      <c r="H64">
        <v>3136234</v>
      </c>
      <c r="I64">
        <v>100361456</v>
      </c>
      <c r="J64" t="s">
        <v>3</v>
      </c>
      <c r="L64" t="s">
        <v>218</v>
      </c>
      <c r="M64">
        <v>3003154</v>
      </c>
      <c r="N64">
        <v>100128868</v>
      </c>
      <c r="O64" t="s">
        <v>3</v>
      </c>
    </row>
    <row r="65" spans="7:18" x14ac:dyDescent="0.25">
      <c r="G65" t="s">
        <v>219</v>
      </c>
      <c r="H65">
        <v>3001125</v>
      </c>
      <c r="I65">
        <v>100361456</v>
      </c>
      <c r="J65" t="s">
        <v>3</v>
      </c>
      <c r="L65" t="s">
        <v>220</v>
      </c>
      <c r="M65">
        <v>3003153</v>
      </c>
      <c r="N65">
        <v>100128868</v>
      </c>
      <c r="O65" t="s">
        <v>3</v>
      </c>
    </row>
    <row r="66" spans="7:18" x14ac:dyDescent="0.25">
      <c r="G66" t="s">
        <v>221</v>
      </c>
      <c r="H66">
        <v>3136564</v>
      </c>
      <c r="I66">
        <v>100350671</v>
      </c>
      <c r="J66" t="s">
        <v>3</v>
      </c>
      <c r="L66" t="s">
        <v>222</v>
      </c>
      <c r="M66">
        <v>2998954</v>
      </c>
      <c r="N66">
        <v>100243341</v>
      </c>
      <c r="O66" t="s">
        <v>3</v>
      </c>
    </row>
    <row r="67" spans="7:18" x14ac:dyDescent="0.25">
      <c r="G67" t="s">
        <v>223</v>
      </c>
      <c r="H67">
        <v>3000381</v>
      </c>
      <c r="I67">
        <v>100243347</v>
      </c>
      <c r="J67" t="s">
        <v>3</v>
      </c>
      <c r="L67" t="s">
        <v>224</v>
      </c>
      <c r="M67">
        <v>3002861</v>
      </c>
      <c r="N67">
        <v>100243443</v>
      </c>
      <c r="O67" t="s">
        <v>3</v>
      </c>
    </row>
    <row r="68" spans="7:18" x14ac:dyDescent="0.25">
      <c r="G68" t="s">
        <v>225</v>
      </c>
      <c r="H68">
        <v>2999468</v>
      </c>
      <c r="I68">
        <v>100350671</v>
      </c>
      <c r="J68" t="s">
        <v>3</v>
      </c>
      <c r="L68" t="s">
        <v>226</v>
      </c>
      <c r="M68">
        <v>2779720</v>
      </c>
      <c r="N68">
        <v>100218712</v>
      </c>
      <c r="O68" t="s">
        <v>3</v>
      </c>
      <c r="Q68">
        <v>50</v>
      </c>
      <c r="R68">
        <v>450</v>
      </c>
    </row>
    <row r="69" spans="7:18" x14ac:dyDescent="0.25">
      <c r="G69" t="s">
        <v>227</v>
      </c>
      <c r="H69">
        <v>3160948</v>
      </c>
      <c r="I69">
        <v>100361456</v>
      </c>
      <c r="J69" t="s">
        <v>3</v>
      </c>
      <c r="L69" t="s">
        <v>228</v>
      </c>
      <c r="M69">
        <v>3000266</v>
      </c>
      <c r="N69">
        <v>100233399</v>
      </c>
      <c r="O69" t="s">
        <v>3</v>
      </c>
    </row>
    <row r="70" spans="7:18" x14ac:dyDescent="0.25">
      <c r="G70" t="s">
        <v>229</v>
      </c>
      <c r="H70">
        <v>2790346</v>
      </c>
      <c r="I70">
        <v>100233399</v>
      </c>
      <c r="J70" t="s">
        <v>3</v>
      </c>
      <c r="L70" t="s">
        <v>230</v>
      </c>
      <c r="M70">
        <v>3000172</v>
      </c>
      <c r="N70">
        <v>100243347</v>
      </c>
      <c r="O70" t="s">
        <v>3</v>
      </c>
    </row>
    <row r="71" spans="7:18" x14ac:dyDescent="0.25">
      <c r="G71" t="s">
        <v>231</v>
      </c>
      <c r="H71">
        <v>3046508</v>
      </c>
      <c r="I71">
        <v>100194669</v>
      </c>
      <c r="J71" t="s">
        <v>3</v>
      </c>
      <c r="K71" t="s">
        <v>232</v>
      </c>
      <c r="L71" t="s">
        <v>233</v>
      </c>
      <c r="M71">
        <v>2990868</v>
      </c>
      <c r="N71">
        <v>100243342</v>
      </c>
      <c r="O71" t="s">
        <v>3</v>
      </c>
      <c r="P71" t="s">
        <v>232</v>
      </c>
    </row>
    <row r="72" spans="7:18" x14ac:dyDescent="0.25">
      <c r="G72" t="s">
        <v>234</v>
      </c>
      <c r="H72">
        <v>3060496</v>
      </c>
      <c r="I72">
        <v>100233399</v>
      </c>
      <c r="J72" t="s">
        <v>3</v>
      </c>
      <c r="L72" t="s">
        <v>235</v>
      </c>
      <c r="M72">
        <v>3026346</v>
      </c>
      <c r="N72">
        <v>100126350</v>
      </c>
      <c r="O72" t="s">
        <v>3</v>
      </c>
    </row>
    <row r="73" spans="7:18" x14ac:dyDescent="0.25">
      <c r="G73" t="s">
        <v>236</v>
      </c>
      <c r="H73">
        <v>3000347</v>
      </c>
      <c r="I73">
        <v>100233399</v>
      </c>
      <c r="J73" t="s">
        <v>3</v>
      </c>
      <c r="L73" t="s">
        <v>237</v>
      </c>
      <c r="M73">
        <v>2790236</v>
      </c>
      <c r="N73">
        <v>100233399</v>
      </c>
      <c r="O73" t="s">
        <v>3</v>
      </c>
      <c r="Q73">
        <v>100</v>
      </c>
      <c r="R73">
        <v>100</v>
      </c>
    </row>
    <row r="74" spans="7:18" x14ac:dyDescent="0.25">
      <c r="G74" t="s">
        <v>238</v>
      </c>
      <c r="H74">
        <v>3167925</v>
      </c>
      <c r="I74">
        <v>100233399</v>
      </c>
      <c r="J74" t="s">
        <v>3</v>
      </c>
      <c r="L74" t="s">
        <v>239</v>
      </c>
      <c r="M74">
        <v>3003159</v>
      </c>
      <c r="N74">
        <v>100243347</v>
      </c>
      <c r="O74" t="s">
        <v>3</v>
      </c>
    </row>
    <row r="75" spans="7:18" x14ac:dyDescent="0.25">
      <c r="G75" t="s">
        <v>240</v>
      </c>
      <c r="H75">
        <v>2567867</v>
      </c>
      <c r="I75">
        <v>100102081</v>
      </c>
      <c r="J75" t="s">
        <v>3</v>
      </c>
      <c r="K75" t="s">
        <v>241</v>
      </c>
      <c r="L75" t="s">
        <v>242</v>
      </c>
      <c r="M75">
        <v>3068592</v>
      </c>
      <c r="N75">
        <v>100174045</v>
      </c>
      <c r="O75" t="s">
        <v>3</v>
      </c>
      <c r="P75" t="s">
        <v>241</v>
      </c>
    </row>
    <row r="76" spans="7:18" x14ac:dyDescent="0.25">
      <c r="G76" t="s">
        <v>243</v>
      </c>
      <c r="H76">
        <v>3161031</v>
      </c>
      <c r="I76">
        <v>100288543</v>
      </c>
      <c r="J76" t="s">
        <v>3</v>
      </c>
      <c r="L76" t="s">
        <v>244</v>
      </c>
      <c r="M76">
        <v>2891809</v>
      </c>
      <c r="N76">
        <v>100126351</v>
      </c>
      <c r="O76" t="s">
        <v>1</v>
      </c>
    </row>
    <row r="77" spans="7:18" x14ac:dyDescent="0.25">
      <c r="G77" t="s">
        <v>245</v>
      </c>
      <c r="H77">
        <v>2733410</v>
      </c>
      <c r="I77">
        <v>100126345</v>
      </c>
      <c r="J77" t="s">
        <v>3</v>
      </c>
      <c r="K77" t="s">
        <v>246</v>
      </c>
      <c r="L77" t="s">
        <v>247</v>
      </c>
      <c r="M77">
        <v>3048990</v>
      </c>
      <c r="N77">
        <v>100174045</v>
      </c>
      <c r="O77" t="s">
        <v>3</v>
      </c>
      <c r="P77" t="s">
        <v>246</v>
      </c>
      <c r="Q77">
        <v>30</v>
      </c>
      <c r="R77">
        <v>735</v>
      </c>
    </row>
    <row r="78" spans="7:18" x14ac:dyDescent="0.25">
      <c r="G78" t="s">
        <v>248</v>
      </c>
      <c r="H78">
        <v>2733412</v>
      </c>
      <c r="I78">
        <v>100218712</v>
      </c>
      <c r="J78" t="s">
        <v>3</v>
      </c>
      <c r="K78" t="s">
        <v>249</v>
      </c>
      <c r="L78" t="s">
        <v>250</v>
      </c>
      <c r="M78">
        <v>3162961</v>
      </c>
      <c r="N78">
        <v>100174045</v>
      </c>
      <c r="O78" t="s">
        <v>3</v>
      </c>
      <c r="P78" t="s">
        <v>249</v>
      </c>
      <c r="Q78">
        <v>30</v>
      </c>
      <c r="R78">
        <v>119.23</v>
      </c>
    </row>
    <row r="79" spans="7:18" x14ac:dyDescent="0.25">
      <c r="G79" t="s">
        <v>251</v>
      </c>
      <c r="H79">
        <v>2733413</v>
      </c>
      <c r="I79">
        <v>100126345</v>
      </c>
      <c r="J79" t="s">
        <v>3</v>
      </c>
      <c r="L79" t="s">
        <v>252</v>
      </c>
      <c r="M79">
        <v>3048991</v>
      </c>
      <c r="N79">
        <v>100174045</v>
      </c>
      <c r="O79" t="s">
        <v>3</v>
      </c>
      <c r="Q79">
        <v>30</v>
      </c>
      <c r="R79">
        <v>157</v>
      </c>
    </row>
    <row r="80" spans="7:18" x14ac:dyDescent="0.25">
      <c r="G80" t="s">
        <v>253</v>
      </c>
      <c r="H80">
        <v>2567859</v>
      </c>
      <c r="I80">
        <v>100243319</v>
      </c>
      <c r="J80" t="s">
        <v>1</v>
      </c>
      <c r="L80" t="s">
        <v>254</v>
      </c>
      <c r="M80">
        <v>3048975</v>
      </c>
      <c r="N80">
        <v>100174045</v>
      </c>
      <c r="O80" t="s">
        <v>3</v>
      </c>
      <c r="Q80">
        <v>50</v>
      </c>
      <c r="R80">
        <v>953</v>
      </c>
    </row>
    <row r="81" spans="7:18" x14ac:dyDescent="0.25">
      <c r="G81" t="s">
        <v>255</v>
      </c>
      <c r="H81">
        <v>3129914</v>
      </c>
      <c r="I81">
        <v>100243319</v>
      </c>
      <c r="J81" t="s">
        <v>3</v>
      </c>
      <c r="K81" t="s">
        <v>256</v>
      </c>
      <c r="L81" t="s">
        <v>257</v>
      </c>
      <c r="M81">
        <v>3053630</v>
      </c>
      <c r="N81">
        <v>100174045</v>
      </c>
      <c r="O81" t="s">
        <v>3</v>
      </c>
      <c r="P81" t="s">
        <v>256</v>
      </c>
    </row>
    <row r="82" spans="7:18" x14ac:dyDescent="0.25">
      <c r="G82" t="s">
        <v>258</v>
      </c>
      <c r="H82">
        <v>3178574</v>
      </c>
      <c r="I82">
        <v>100382756</v>
      </c>
      <c r="J82" t="s">
        <v>3</v>
      </c>
      <c r="L82" t="s">
        <v>259</v>
      </c>
      <c r="M82">
        <v>3048974</v>
      </c>
      <c r="N82">
        <v>100174045</v>
      </c>
      <c r="O82" t="s">
        <v>3</v>
      </c>
      <c r="Q82">
        <v>30</v>
      </c>
      <c r="R82">
        <v>16006</v>
      </c>
    </row>
    <row r="83" spans="7:18" x14ac:dyDescent="0.25">
      <c r="G83" t="s">
        <v>260</v>
      </c>
      <c r="H83">
        <v>3053647</v>
      </c>
      <c r="I83">
        <v>100174045</v>
      </c>
      <c r="J83" t="s">
        <v>3</v>
      </c>
      <c r="K83" t="s">
        <v>261</v>
      </c>
      <c r="L83" t="s">
        <v>262</v>
      </c>
      <c r="M83">
        <v>3053629</v>
      </c>
      <c r="N83">
        <v>100174045</v>
      </c>
      <c r="O83" t="s">
        <v>3</v>
      </c>
      <c r="P83" t="s">
        <v>261</v>
      </c>
    </row>
    <row r="84" spans="7:18" x14ac:dyDescent="0.25">
      <c r="G84" t="s">
        <v>263</v>
      </c>
      <c r="H84">
        <v>2983350</v>
      </c>
      <c r="I84">
        <v>100126377</v>
      </c>
      <c r="J84" t="s">
        <v>3</v>
      </c>
      <c r="L84" t="s">
        <v>264</v>
      </c>
      <c r="M84">
        <v>2998951</v>
      </c>
      <c r="N84">
        <v>100243341</v>
      </c>
      <c r="O84" t="s">
        <v>3</v>
      </c>
    </row>
    <row r="85" spans="7:18" x14ac:dyDescent="0.25">
      <c r="G85" t="s">
        <v>265</v>
      </c>
      <c r="H85">
        <v>3003155</v>
      </c>
      <c r="I85">
        <v>100128868</v>
      </c>
      <c r="J85" t="s">
        <v>3</v>
      </c>
      <c r="L85" t="s">
        <v>266</v>
      </c>
      <c r="M85">
        <v>2998956</v>
      </c>
      <c r="N85">
        <v>100243341</v>
      </c>
      <c r="O85" t="s">
        <v>3</v>
      </c>
    </row>
    <row r="86" spans="7:18" x14ac:dyDescent="0.25">
      <c r="G86" t="s">
        <v>267</v>
      </c>
      <c r="H86">
        <v>3028407</v>
      </c>
      <c r="I86">
        <v>100288543</v>
      </c>
      <c r="J86" t="s">
        <v>3</v>
      </c>
      <c r="K86" t="s">
        <v>268</v>
      </c>
      <c r="L86" t="s">
        <v>269</v>
      </c>
      <c r="M86">
        <v>3101186</v>
      </c>
      <c r="N86">
        <v>100174045</v>
      </c>
      <c r="O86" t="s">
        <v>3</v>
      </c>
      <c r="P86" t="s">
        <v>268</v>
      </c>
    </row>
    <row r="87" spans="7:18" x14ac:dyDescent="0.25">
      <c r="G87" t="s">
        <v>270</v>
      </c>
      <c r="H87">
        <v>2567860</v>
      </c>
      <c r="I87">
        <v>100126346</v>
      </c>
      <c r="J87" t="s">
        <v>3</v>
      </c>
      <c r="K87" t="s">
        <v>271</v>
      </c>
      <c r="L87" t="s">
        <v>272</v>
      </c>
      <c r="M87">
        <v>3059449</v>
      </c>
      <c r="N87">
        <v>100174045</v>
      </c>
      <c r="O87" t="s">
        <v>3</v>
      </c>
      <c r="P87" t="s">
        <v>271</v>
      </c>
    </row>
    <row r="88" spans="7:18" x14ac:dyDescent="0.25">
      <c r="G88" t="s">
        <v>273</v>
      </c>
      <c r="H88">
        <v>3171161</v>
      </c>
      <c r="I88">
        <v>100243328</v>
      </c>
      <c r="J88" t="s">
        <v>3</v>
      </c>
      <c r="K88" t="s">
        <v>274</v>
      </c>
      <c r="L88" t="s">
        <v>275</v>
      </c>
      <c r="M88">
        <v>3101184</v>
      </c>
      <c r="N88">
        <v>100174045</v>
      </c>
      <c r="O88" t="s">
        <v>3</v>
      </c>
      <c r="P88" t="s">
        <v>274</v>
      </c>
    </row>
    <row r="89" spans="7:18" x14ac:dyDescent="0.25">
      <c r="G89" t="s">
        <v>276</v>
      </c>
      <c r="H89">
        <v>3166299</v>
      </c>
      <c r="I89">
        <v>100126346</v>
      </c>
      <c r="J89" t="s">
        <v>3</v>
      </c>
      <c r="L89" t="s">
        <v>277</v>
      </c>
      <c r="M89">
        <v>2848552</v>
      </c>
      <c r="N89">
        <v>100243330</v>
      </c>
      <c r="O89" t="s">
        <v>3</v>
      </c>
    </row>
    <row r="90" spans="7:18" x14ac:dyDescent="0.25">
      <c r="G90" t="s">
        <v>278</v>
      </c>
      <c r="H90">
        <v>2567862</v>
      </c>
      <c r="I90">
        <v>100126346</v>
      </c>
      <c r="J90" t="s">
        <v>3</v>
      </c>
      <c r="L90" t="s">
        <v>279</v>
      </c>
      <c r="M90">
        <v>3000592</v>
      </c>
      <c r="N90">
        <v>100126395</v>
      </c>
      <c r="O90" t="s">
        <v>3</v>
      </c>
    </row>
    <row r="91" spans="7:18" x14ac:dyDescent="0.25">
      <c r="G91" t="s">
        <v>280</v>
      </c>
      <c r="H91">
        <v>3068088</v>
      </c>
      <c r="I91">
        <v>100126346</v>
      </c>
      <c r="J91" t="s">
        <v>3</v>
      </c>
      <c r="L91" t="s">
        <v>281</v>
      </c>
      <c r="M91">
        <v>3053215</v>
      </c>
      <c r="N91">
        <v>100126395</v>
      </c>
      <c r="O91" t="s">
        <v>3</v>
      </c>
    </row>
    <row r="92" spans="7:18" x14ac:dyDescent="0.25">
      <c r="G92" t="s">
        <v>282</v>
      </c>
      <c r="H92">
        <v>2642777</v>
      </c>
      <c r="I92">
        <v>100243328</v>
      </c>
      <c r="J92" t="s">
        <v>3</v>
      </c>
      <c r="L92" t="s">
        <v>283</v>
      </c>
      <c r="M92">
        <v>3053214</v>
      </c>
      <c r="N92">
        <v>100126395</v>
      </c>
      <c r="O92" t="s">
        <v>3</v>
      </c>
    </row>
    <row r="93" spans="7:18" x14ac:dyDescent="0.25">
      <c r="G93" t="s">
        <v>284</v>
      </c>
      <c r="H93">
        <v>3165309</v>
      </c>
      <c r="I93">
        <v>100243329</v>
      </c>
      <c r="J93" t="s">
        <v>3</v>
      </c>
      <c r="L93" t="s">
        <v>285</v>
      </c>
      <c r="M93">
        <v>3000595</v>
      </c>
      <c r="N93">
        <v>100126395</v>
      </c>
      <c r="O93" t="s">
        <v>3</v>
      </c>
    </row>
    <row r="94" spans="7:18" x14ac:dyDescent="0.25">
      <c r="G94" t="s">
        <v>286</v>
      </c>
      <c r="H94">
        <v>3068607</v>
      </c>
      <c r="I94">
        <v>100174045</v>
      </c>
      <c r="J94" t="s">
        <v>3</v>
      </c>
      <c r="K94" t="s">
        <v>287</v>
      </c>
      <c r="L94" t="s">
        <v>288</v>
      </c>
      <c r="M94">
        <v>3161310</v>
      </c>
      <c r="N94">
        <v>100342680</v>
      </c>
      <c r="O94" t="s">
        <v>1</v>
      </c>
      <c r="P94" t="s">
        <v>287</v>
      </c>
    </row>
    <row r="95" spans="7:18" x14ac:dyDescent="0.25">
      <c r="G95" t="s">
        <v>289</v>
      </c>
      <c r="H95">
        <v>3176848</v>
      </c>
      <c r="I95">
        <v>100342680</v>
      </c>
      <c r="J95" t="s">
        <v>3</v>
      </c>
      <c r="K95" t="s">
        <v>290</v>
      </c>
      <c r="L95" t="s">
        <v>291</v>
      </c>
      <c r="M95">
        <v>3162283</v>
      </c>
      <c r="N95">
        <v>100342680</v>
      </c>
      <c r="O95" t="s">
        <v>3</v>
      </c>
      <c r="P95" t="s">
        <v>290</v>
      </c>
      <c r="Q95">
        <v>20</v>
      </c>
    </row>
    <row r="96" spans="7:18" x14ac:dyDescent="0.25">
      <c r="G96" t="s">
        <v>292</v>
      </c>
      <c r="H96">
        <v>3002778</v>
      </c>
      <c r="I96">
        <v>100243364</v>
      </c>
      <c r="J96" t="s">
        <v>3</v>
      </c>
      <c r="K96" t="s">
        <v>293</v>
      </c>
      <c r="L96" t="s">
        <v>294</v>
      </c>
      <c r="M96">
        <v>3162307</v>
      </c>
      <c r="N96">
        <v>100342680</v>
      </c>
      <c r="O96" t="s">
        <v>3</v>
      </c>
      <c r="P96" t="s">
        <v>293</v>
      </c>
      <c r="Q96">
        <v>20</v>
      </c>
    </row>
    <row r="97" spans="7:18" x14ac:dyDescent="0.25">
      <c r="G97" t="s">
        <v>295</v>
      </c>
      <c r="H97">
        <v>3024909</v>
      </c>
      <c r="I97">
        <v>100243444</v>
      </c>
      <c r="J97" t="s">
        <v>3</v>
      </c>
      <c r="L97" t="s">
        <v>296</v>
      </c>
      <c r="M97">
        <v>3000380</v>
      </c>
      <c r="N97">
        <v>100243347</v>
      </c>
      <c r="O97" t="s">
        <v>3</v>
      </c>
    </row>
    <row r="98" spans="7:18" x14ac:dyDescent="0.25">
      <c r="G98" t="s">
        <v>297</v>
      </c>
      <c r="H98">
        <v>3065923</v>
      </c>
      <c r="I98">
        <v>100174045</v>
      </c>
      <c r="J98" t="s">
        <v>3</v>
      </c>
      <c r="L98" t="s">
        <v>298</v>
      </c>
      <c r="M98">
        <v>3000382</v>
      </c>
      <c r="N98">
        <v>100243347</v>
      </c>
      <c r="O98" t="s">
        <v>3</v>
      </c>
    </row>
    <row r="99" spans="7:18" x14ac:dyDescent="0.25">
      <c r="G99" t="s">
        <v>299</v>
      </c>
      <c r="H99">
        <v>2999438</v>
      </c>
      <c r="I99">
        <v>100126346</v>
      </c>
      <c r="J99" t="s">
        <v>3</v>
      </c>
      <c r="K99" t="s">
        <v>300</v>
      </c>
      <c r="L99" t="s">
        <v>301</v>
      </c>
      <c r="M99">
        <v>3053636</v>
      </c>
      <c r="N99">
        <v>100174045</v>
      </c>
      <c r="O99" t="s">
        <v>3</v>
      </c>
      <c r="P99" t="s">
        <v>300</v>
      </c>
    </row>
    <row r="100" spans="7:18" x14ac:dyDescent="0.25">
      <c r="G100" t="s">
        <v>302</v>
      </c>
      <c r="H100">
        <v>2999158</v>
      </c>
      <c r="I100">
        <v>100126346</v>
      </c>
      <c r="J100" t="s">
        <v>3</v>
      </c>
      <c r="L100" t="s">
        <v>303</v>
      </c>
      <c r="M100">
        <v>2999467</v>
      </c>
      <c r="N100">
        <v>100243341</v>
      </c>
      <c r="O100" t="s">
        <v>3</v>
      </c>
    </row>
    <row r="101" spans="7:18" x14ac:dyDescent="0.25">
      <c r="G101" t="s">
        <v>304</v>
      </c>
      <c r="H101">
        <v>3166321</v>
      </c>
      <c r="I101">
        <v>100126345</v>
      </c>
      <c r="J101" t="s">
        <v>3</v>
      </c>
      <c r="L101" t="s">
        <v>305</v>
      </c>
      <c r="M101">
        <v>3051553</v>
      </c>
      <c r="N101">
        <v>100128686</v>
      </c>
      <c r="O101" t="s">
        <v>3</v>
      </c>
    </row>
    <row r="102" spans="7:18" x14ac:dyDescent="0.25">
      <c r="G102" t="s">
        <v>306</v>
      </c>
      <c r="H102">
        <v>2999106</v>
      </c>
      <c r="I102">
        <v>100126351</v>
      </c>
      <c r="J102" t="s">
        <v>1</v>
      </c>
      <c r="K102" t="s">
        <v>307</v>
      </c>
      <c r="L102" t="s">
        <v>308</v>
      </c>
      <c r="M102">
        <v>3162284</v>
      </c>
      <c r="N102">
        <v>100342680</v>
      </c>
      <c r="O102" t="s">
        <v>3</v>
      </c>
      <c r="P102" t="s">
        <v>307</v>
      </c>
      <c r="Q102">
        <v>20</v>
      </c>
    </row>
    <row r="103" spans="7:18" x14ac:dyDescent="0.25">
      <c r="G103" t="s">
        <v>309</v>
      </c>
      <c r="H103">
        <v>3004495</v>
      </c>
      <c r="I103">
        <v>100243340</v>
      </c>
      <c r="J103" t="s">
        <v>1</v>
      </c>
      <c r="L103" t="s">
        <v>310</v>
      </c>
      <c r="M103">
        <v>3024961</v>
      </c>
      <c r="N103">
        <v>100102081</v>
      </c>
      <c r="O103" t="s">
        <v>3</v>
      </c>
    </row>
    <row r="104" spans="7:18" x14ac:dyDescent="0.25">
      <c r="L104" t="s">
        <v>311</v>
      </c>
      <c r="M104">
        <v>3051555</v>
      </c>
      <c r="N104">
        <v>100243347</v>
      </c>
      <c r="O104" t="s">
        <v>3</v>
      </c>
    </row>
    <row r="105" spans="7:18" x14ac:dyDescent="0.25">
      <c r="L105" t="s">
        <v>312</v>
      </c>
      <c r="M105">
        <v>3001593</v>
      </c>
      <c r="N105">
        <v>100243445</v>
      </c>
      <c r="O105" t="s">
        <v>3</v>
      </c>
      <c r="Q105">
        <v>15</v>
      </c>
      <c r="R105">
        <v>219.32</v>
      </c>
    </row>
    <row r="106" spans="7:18" x14ac:dyDescent="0.25">
      <c r="L106" t="s">
        <v>313</v>
      </c>
      <c r="M106">
        <v>3001186</v>
      </c>
      <c r="N106">
        <v>100243444</v>
      </c>
      <c r="O106" t="s">
        <v>3</v>
      </c>
      <c r="Q106">
        <v>15</v>
      </c>
      <c r="R106">
        <v>340</v>
      </c>
    </row>
    <row r="107" spans="7:18" x14ac:dyDescent="0.25">
      <c r="L107" t="s">
        <v>314</v>
      </c>
      <c r="M107">
        <v>3151478</v>
      </c>
      <c r="N107">
        <v>100218712</v>
      </c>
      <c r="O107" t="s">
        <v>3</v>
      </c>
    </row>
    <row r="108" spans="7:18" x14ac:dyDescent="0.25">
      <c r="K108" t="s">
        <v>315</v>
      </c>
      <c r="L108" t="s">
        <v>316</v>
      </c>
      <c r="M108">
        <v>3169004</v>
      </c>
      <c r="N108">
        <v>100342680</v>
      </c>
      <c r="O108" t="s">
        <v>3</v>
      </c>
      <c r="P108" t="s">
        <v>315</v>
      </c>
      <c r="Q108">
        <v>20</v>
      </c>
      <c r="R108">
        <v>379.7</v>
      </c>
    </row>
    <row r="109" spans="7:18" x14ac:dyDescent="0.25">
      <c r="K109" t="s">
        <v>317</v>
      </c>
      <c r="L109" t="s">
        <v>318</v>
      </c>
      <c r="M109">
        <v>3162314</v>
      </c>
      <c r="N109">
        <v>100342680</v>
      </c>
      <c r="O109" t="s">
        <v>3</v>
      </c>
      <c r="P109" t="s">
        <v>317</v>
      </c>
      <c r="Q109">
        <v>20</v>
      </c>
    </row>
    <row r="110" spans="7:18" x14ac:dyDescent="0.25">
      <c r="K110" t="s">
        <v>319</v>
      </c>
      <c r="L110" t="s">
        <v>320</v>
      </c>
      <c r="M110">
        <v>3169003</v>
      </c>
      <c r="N110">
        <v>100342680</v>
      </c>
      <c r="O110" t="s">
        <v>3</v>
      </c>
      <c r="P110" t="s">
        <v>319</v>
      </c>
      <c r="Q110">
        <v>20</v>
      </c>
      <c r="R110">
        <v>49.69</v>
      </c>
    </row>
    <row r="111" spans="7:18" x14ac:dyDescent="0.25">
      <c r="L111" t="s">
        <v>321</v>
      </c>
      <c r="M111">
        <v>3005588</v>
      </c>
      <c r="N111">
        <v>100126349</v>
      </c>
      <c r="O111" t="s">
        <v>1</v>
      </c>
    </row>
    <row r="112" spans="7:18" x14ac:dyDescent="0.25">
      <c r="L112" t="s">
        <v>322</v>
      </c>
      <c r="M112">
        <v>3000250</v>
      </c>
      <c r="N112">
        <v>100126349</v>
      </c>
      <c r="O112" t="s">
        <v>1</v>
      </c>
    </row>
    <row r="113" spans="11:18" x14ac:dyDescent="0.25">
      <c r="K113" t="s">
        <v>323</v>
      </c>
      <c r="L113" t="s">
        <v>324</v>
      </c>
      <c r="M113">
        <v>2891819</v>
      </c>
      <c r="N113">
        <v>100126349</v>
      </c>
      <c r="O113" t="s">
        <v>1</v>
      </c>
      <c r="P113" t="s">
        <v>323</v>
      </c>
    </row>
    <row r="114" spans="11:18" x14ac:dyDescent="0.25">
      <c r="K114" t="s">
        <v>325</v>
      </c>
      <c r="L114" t="s">
        <v>326</v>
      </c>
      <c r="M114">
        <v>2891816</v>
      </c>
      <c r="N114">
        <v>100126349</v>
      </c>
      <c r="O114" t="s">
        <v>1</v>
      </c>
      <c r="P114" t="s">
        <v>325</v>
      </c>
    </row>
    <row r="115" spans="11:18" x14ac:dyDescent="0.25">
      <c r="L115" t="s">
        <v>327</v>
      </c>
      <c r="M115">
        <v>3023268</v>
      </c>
      <c r="N115">
        <v>100243340</v>
      </c>
      <c r="O115" t="s">
        <v>1</v>
      </c>
    </row>
    <row r="116" spans="11:18" x14ac:dyDescent="0.25">
      <c r="L116" t="s">
        <v>328</v>
      </c>
      <c r="M116">
        <v>3023271</v>
      </c>
      <c r="N116">
        <v>100243340</v>
      </c>
      <c r="O116" t="s">
        <v>1</v>
      </c>
    </row>
    <row r="117" spans="11:18" x14ac:dyDescent="0.25">
      <c r="L117" t="s">
        <v>329</v>
      </c>
      <c r="M117">
        <v>3023056</v>
      </c>
      <c r="N117">
        <v>100243340</v>
      </c>
      <c r="O117" t="s">
        <v>1</v>
      </c>
    </row>
    <row r="118" spans="11:18" x14ac:dyDescent="0.25">
      <c r="L118" t="s">
        <v>330</v>
      </c>
      <c r="M118">
        <v>3067537</v>
      </c>
      <c r="N118">
        <v>100126348</v>
      </c>
      <c r="O118" t="s">
        <v>1</v>
      </c>
    </row>
    <row r="119" spans="11:18" x14ac:dyDescent="0.25">
      <c r="L119" t="s">
        <v>331</v>
      </c>
      <c r="M119">
        <v>3067538</v>
      </c>
      <c r="N119">
        <v>100126349</v>
      </c>
      <c r="O119" t="s">
        <v>1</v>
      </c>
    </row>
    <row r="120" spans="11:18" x14ac:dyDescent="0.25">
      <c r="L120" t="s">
        <v>332</v>
      </c>
      <c r="M120">
        <v>3023269</v>
      </c>
      <c r="N120">
        <v>100243340</v>
      </c>
      <c r="O120" t="s">
        <v>1</v>
      </c>
    </row>
    <row r="121" spans="11:18" x14ac:dyDescent="0.25">
      <c r="L121" t="s">
        <v>333</v>
      </c>
      <c r="M121">
        <v>3001180</v>
      </c>
      <c r="N121">
        <v>100243445</v>
      </c>
      <c r="O121" t="s">
        <v>3</v>
      </c>
    </row>
    <row r="122" spans="11:18" x14ac:dyDescent="0.25">
      <c r="L122" t="s">
        <v>334</v>
      </c>
      <c r="M122">
        <v>3001588</v>
      </c>
      <c r="N122">
        <v>100243446</v>
      </c>
      <c r="O122" t="s">
        <v>3</v>
      </c>
    </row>
    <row r="123" spans="11:18" x14ac:dyDescent="0.25">
      <c r="K123" t="s">
        <v>335</v>
      </c>
      <c r="L123" t="s">
        <v>336</v>
      </c>
      <c r="M123">
        <v>2790206</v>
      </c>
      <c r="N123">
        <v>100218712</v>
      </c>
      <c r="O123" t="s">
        <v>3</v>
      </c>
      <c r="P123" t="s">
        <v>335</v>
      </c>
      <c r="Q123">
        <v>50</v>
      </c>
      <c r="R123">
        <v>0</v>
      </c>
    </row>
    <row r="124" spans="11:18" x14ac:dyDescent="0.25">
      <c r="L124" t="s">
        <v>337</v>
      </c>
      <c r="M124">
        <v>3031401</v>
      </c>
      <c r="N124">
        <v>100335391</v>
      </c>
      <c r="O124" t="s">
        <v>3</v>
      </c>
      <c r="R124">
        <v>0.03</v>
      </c>
    </row>
    <row r="125" spans="11:18" x14ac:dyDescent="0.25">
      <c r="L125" t="s">
        <v>338</v>
      </c>
      <c r="M125">
        <v>3031404</v>
      </c>
      <c r="N125">
        <v>100335391</v>
      </c>
      <c r="O125" t="s">
        <v>3</v>
      </c>
      <c r="R125">
        <v>0.03</v>
      </c>
    </row>
    <row r="126" spans="11:18" x14ac:dyDescent="0.25">
      <c r="K126" t="s">
        <v>339</v>
      </c>
      <c r="L126" t="s">
        <v>340</v>
      </c>
      <c r="M126">
        <v>3168998</v>
      </c>
      <c r="N126">
        <v>100342680</v>
      </c>
      <c r="O126" t="s">
        <v>3</v>
      </c>
      <c r="P126" t="s">
        <v>339</v>
      </c>
      <c r="Q126">
        <v>20</v>
      </c>
      <c r="R126">
        <v>384.51</v>
      </c>
    </row>
    <row r="127" spans="11:18" x14ac:dyDescent="0.25">
      <c r="L127" t="s">
        <v>341</v>
      </c>
      <c r="M127">
        <v>3001132</v>
      </c>
      <c r="N127">
        <v>100243445</v>
      </c>
      <c r="O127" t="s">
        <v>3</v>
      </c>
    </row>
    <row r="128" spans="11:18" x14ac:dyDescent="0.25">
      <c r="K128" t="s">
        <v>342</v>
      </c>
      <c r="L128" t="s">
        <v>343</v>
      </c>
      <c r="M128">
        <v>3053634</v>
      </c>
      <c r="N128">
        <v>100174045</v>
      </c>
      <c r="O128" t="s">
        <v>3</v>
      </c>
      <c r="P128" t="s">
        <v>342</v>
      </c>
    </row>
    <row r="129" spans="11:18" x14ac:dyDescent="0.25">
      <c r="L129" t="s">
        <v>344</v>
      </c>
      <c r="M129">
        <v>3001169</v>
      </c>
      <c r="N129">
        <v>100243444</v>
      </c>
      <c r="O129" t="s">
        <v>3</v>
      </c>
      <c r="Q129">
        <v>15</v>
      </c>
      <c r="R129">
        <v>7.9</v>
      </c>
    </row>
    <row r="130" spans="11:18" x14ac:dyDescent="0.25">
      <c r="K130" t="s">
        <v>345</v>
      </c>
      <c r="L130" t="s">
        <v>346</v>
      </c>
      <c r="M130">
        <v>3162318</v>
      </c>
      <c r="N130">
        <v>100342680</v>
      </c>
      <c r="O130" t="s">
        <v>3</v>
      </c>
      <c r="P130" t="s">
        <v>345</v>
      </c>
      <c r="Q130">
        <v>20</v>
      </c>
    </row>
    <row r="131" spans="11:18" x14ac:dyDescent="0.25">
      <c r="L131" t="s">
        <v>347</v>
      </c>
      <c r="M131">
        <v>3001113</v>
      </c>
      <c r="N131">
        <v>100243445</v>
      </c>
      <c r="O131" t="s">
        <v>3</v>
      </c>
    </row>
    <row r="132" spans="11:18" x14ac:dyDescent="0.25">
      <c r="L132" t="s">
        <v>348</v>
      </c>
      <c r="M132">
        <v>3001192</v>
      </c>
      <c r="N132">
        <v>100243445</v>
      </c>
      <c r="O132" t="s">
        <v>3</v>
      </c>
    </row>
    <row r="133" spans="11:18" x14ac:dyDescent="0.25">
      <c r="L133" t="s">
        <v>349</v>
      </c>
      <c r="M133">
        <v>3152113</v>
      </c>
      <c r="N133">
        <v>100139145</v>
      </c>
      <c r="O133" t="s">
        <v>3</v>
      </c>
    </row>
    <row r="134" spans="11:18" x14ac:dyDescent="0.25">
      <c r="L134" t="s">
        <v>350</v>
      </c>
      <c r="M134">
        <v>3001142</v>
      </c>
      <c r="N134">
        <v>100243445</v>
      </c>
      <c r="O134" t="s">
        <v>3</v>
      </c>
    </row>
    <row r="135" spans="11:18" x14ac:dyDescent="0.25">
      <c r="L135" t="s">
        <v>351</v>
      </c>
      <c r="M135">
        <v>3152134</v>
      </c>
      <c r="N135">
        <v>100139145</v>
      </c>
      <c r="O135" t="s">
        <v>3</v>
      </c>
    </row>
    <row r="136" spans="11:18" x14ac:dyDescent="0.25">
      <c r="L136" t="s">
        <v>352</v>
      </c>
      <c r="M136">
        <v>3001599</v>
      </c>
      <c r="N136">
        <v>100243445</v>
      </c>
      <c r="O136" t="s">
        <v>3</v>
      </c>
    </row>
    <row r="137" spans="11:18" x14ac:dyDescent="0.25">
      <c r="L137" t="s">
        <v>353</v>
      </c>
      <c r="M137">
        <v>3001153</v>
      </c>
      <c r="N137">
        <v>100243445</v>
      </c>
      <c r="O137" t="s">
        <v>3</v>
      </c>
    </row>
    <row r="138" spans="11:18" x14ac:dyDescent="0.25">
      <c r="K138" t="s">
        <v>354</v>
      </c>
      <c r="L138" t="s">
        <v>355</v>
      </c>
      <c r="M138">
        <v>3162322</v>
      </c>
      <c r="N138">
        <v>100342680</v>
      </c>
      <c r="O138" t="s">
        <v>3</v>
      </c>
      <c r="P138" t="s">
        <v>354</v>
      </c>
      <c r="Q138">
        <v>20</v>
      </c>
    </row>
    <row r="139" spans="11:18" x14ac:dyDescent="0.25">
      <c r="L139" t="s">
        <v>356</v>
      </c>
      <c r="M139">
        <v>3152117</v>
      </c>
      <c r="N139">
        <v>100139145</v>
      </c>
      <c r="O139" t="s">
        <v>3</v>
      </c>
    </row>
    <row r="140" spans="11:18" x14ac:dyDescent="0.25">
      <c r="L140" t="s">
        <v>357</v>
      </c>
      <c r="M140">
        <v>3001106</v>
      </c>
      <c r="N140">
        <v>100243445</v>
      </c>
      <c r="O140" t="s">
        <v>3</v>
      </c>
    </row>
    <row r="141" spans="11:18" x14ac:dyDescent="0.25">
      <c r="K141" t="s">
        <v>358</v>
      </c>
      <c r="L141" t="s">
        <v>359</v>
      </c>
      <c r="M141">
        <v>3162285</v>
      </c>
      <c r="N141">
        <v>100342680</v>
      </c>
      <c r="O141" t="s">
        <v>3</v>
      </c>
      <c r="P141" t="s">
        <v>358</v>
      </c>
      <c r="Q141">
        <v>20</v>
      </c>
    </row>
    <row r="142" spans="11:18" x14ac:dyDescent="0.25">
      <c r="L142" t="s">
        <v>360</v>
      </c>
      <c r="M142">
        <v>3001134</v>
      </c>
      <c r="N142">
        <v>100243445</v>
      </c>
      <c r="O142" t="s">
        <v>3</v>
      </c>
    </row>
    <row r="143" spans="11:18" x14ac:dyDescent="0.25">
      <c r="L143" t="s">
        <v>361</v>
      </c>
      <c r="M143">
        <v>3001148</v>
      </c>
      <c r="N143">
        <v>100243444</v>
      </c>
      <c r="O143" t="s">
        <v>3</v>
      </c>
    </row>
    <row r="144" spans="11:18" x14ac:dyDescent="0.25">
      <c r="K144" t="s">
        <v>362</v>
      </c>
      <c r="L144" t="s">
        <v>363</v>
      </c>
      <c r="M144">
        <v>3169001</v>
      </c>
      <c r="N144">
        <v>100342680</v>
      </c>
      <c r="O144" t="s">
        <v>3</v>
      </c>
      <c r="P144" t="s">
        <v>362</v>
      </c>
      <c r="Q144">
        <v>20</v>
      </c>
      <c r="R144">
        <v>467.57</v>
      </c>
    </row>
    <row r="145" spans="11:18" x14ac:dyDescent="0.25">
      <c r="L145" t="s">
        <v>364</v>
      </c>
      <c r="M145">
        <v>3001141</v>
      </c>
      <c r="N145">
        <v>100243444</v>
      </c>
      <c r="O145" t="s">
        <v>3</v>
      </c>
    </row>
    <row r="146" spans="11:18" x14ac:dyDescent="0.25">
      <c r="K146" t="s">
        <v>365</v>
      </c>
      <c r="L146" t="s">
        <v>366</v>
      </c>
      <c r="M146">
        <v>3169011</v>
      </c>
      <c r="N146">
        <v>100342680</v>
      </c>
      <c r="O146" t="s">
        <v>3</v>
      </c>
      <c r="P146" t="s">
        <v>365</v>
      </c>
      <c r="Q146">
        <v>20</v>
      </c>
      <c r="R146">
        <v>6402.54</v>
      </c>
    </row>
    <row r="147" spans="11:18" x14ac:dyDescent="0.25">
      <c r="L147" t="s">
        <v>367</v>
      </c>
      <c r="M147">
        <v>3001136</v>
      </c>
      <c r="N147">
        <v>100243444</v>
      </c>
      <c r="O147" t="s">
        <v>3</v>
      </c>
    </row>
    <row r="148" spans="11:18" x14ac:dyDescent="0.25">
      <c r="K148" t="s">
        <v>368</v>
      </c>
      <c r="L148" t="s">
        <v>369</v>
      </c>
      <c r="M148">
        <v>3032694</v>
      </c>
      <c r="N148">
        <v>100342680</v>
      </c>
      <c r="O148" t="s">
        <v>3</v>
      </c>
      <c r="P148" t="s">
        <v>368</v>
      </c>
    </row>
    <row r="149" spans="11:18" x14ac:dyDescent="0.25">
      <c r="K149" t="s">
        <v>370</v>
      </c>
      <c r="L149" t="s">
        <v>371</v>
      </c>
      <c r="M149">
        <v>3032693</v>
      </c>
      <c r="N149">
        <v>100342680</v>
      </c>
      <c r="O149" t="s">
        <v>3</v>
      </c>
      <c r="P149" t="s">
        <v>370</v>
      </c>
    </row>
    <row r="150" spans="11:18" x14ac:dyDescent="0.25">
      <c r="K150" t="s">
        <v>372</v>
      </c>
      <c r="L150" t="s">
        <v>373</v>
      </c>
      <c r="M150">
        <v>3032695</v>
      </c>
      <c r="N150">
        <v>100342680</v>
      </c>
      <c r="O150" t="s">
        <v>3</v>
      </c>
      <c r="P150" t="s">
        <v>372</v>
      </c>
    </row>
    <row r="151" spans="11:18" x14ac:dyDescent="0.25">
      <c r="K151" t="s">
        <v>374</v>
      </c>
      <c r="L151" t="s">
        <v>375</v>
      </c>
      <c r="M151">
        <v>3032696</v>
      </c>
      <c r="N151">
        <v>100342680</v>
      </c>
      <c r="O151" t="s">
        <v>3</v>
      </c>
      <c r="P151" t="s">
        <v>374</v>
      </c>
    </row>
    <row r="152" spans="11:18" x14ac:dyDescent="0.25">
      <c r="K152" t="s">
        <v>376</v>
      </c>
      <c r="L152" t="s">
        <v>377</v>
      </c>
      <c r="M152">
        <v>3168994</v>
      </c>
      <c r="N152">
        <v>100342680</v>
      </c>
      <c r="O152" t="s">
        <v>3</v>
      </c>
      <c r="P152" t="s">
        <v>376</v>
      </c>
      <c r="Q152">
        <v>20</v>
      </c>
      <c r="R152">
        <v>12350</v>
      </c>
    </row>
    <row r="153" spans="11:18" x14ac:dyDescent="0.25">
      <c r="L153" t="s">
        <v>378</v>
      </c>
      <c r="M153">
        <v>3001165</v>
      </c>
      <c r="N153">
        <v>100243443</v>
      </c>
      <c r="O153" t="s">
        <v>3</v>
      </c>
      <c r="Q153">
        <v>15</v>
      </c>
      <c r="R153">
        <v>80</v>
      </c>
    </row>
    <row r="154" spans="11:18" x14ac:dyDescent="0.25">
      <c r="L154" t="s">
        <v>379</v>
      </c>
      <c r="M154">
        <v>3001565</v>
      </c>
      <c r="N154">
        <v>100243445</v>
      </c>
      <c r="O154" t="s">
        <v>3</v>
      </c>
      <c r="Q154">
        <v>15</v>
      </c>
      <c r="R154">
        <v>100</v>
      </c>
    </row>
    <row r="155" spans="11:18" x14ac:dyDescent="0.25">
      <c r="K155" t="s">
        <v>380</v>
      </c>
      <c r="L155" t="s">
        <v>381</v>
      </c>
      <c r="M155">
        <v>3176838</v>
      </c>
      <c r="N155">
        <v>100342680</v>
      </c>
      <c r="O155" t="s">
        <v>1</v>
      </c>
      <c r="P155" t="s">
        <v>380</v>
      </c>
      <c r="Q155">
        <v>15</v>
      </c>
      <c r="R155">
        <v>324.51</v>
      </c>
    </row>
    <row r="156" spans="11:18" x14ac:dyDescent="0.25">
      <c r="K156" t="s">
        <v>380</v>
      </c>
      <c r="L156" t="s">
        <v>382</v>
      </c>
      <c r="M156">
        <v>3176839</v>
      </c>
      <c r="N156">
        <v>100342680</v>
      </c>
      <c r="O156" t="s">
        <v>1</v>
      </c>
      <c r="P156" t="s">
        <v>380</v>
      </c>
      <c r="Q156">
        <v>15</v>
      </c>
      <c r="R156">
        <v>299.60000000000002</v>
      </c>
    </row>
    <row r="157" spans="11:18" x14ac:dyDescent="0.25">
      <c r="K157" t="s">
        <v>380</v>
      </c>
      <c r="L157" t="s">
        <v>383</v>
      </c>
      <c r="M157">
        <v>3176840</v>
      </c>
      <c r="N157">
        <v>100342680</v>
      </c>
      <c r="O157" t="s">
        <v>1</v>
      </c>
      <c r="P157" t="s">
        <v>380</v>
      </c>
      <c r="Q157">
        <v>15</v>
      </c>
      <c r="R157">
        <v>4562.3100000000004</v>
      </c>
    </row>
    <row r="158" spans="11:18" x14ac:dyDescent="0.25">
      <c r="L158" t="s">
        <v>384</v>
      </c>
      <c r="M158">
        <v>3002777</v>
      </c>
      <c r="N158">
        <v>100128686</v>
      </c>
      <c r="O158" t="s">
        <v>3</v>
      </c>
    </row>
    <row r="159" spans="11:18" x14ac:dyDescent="0.25">
      <c r="K159" t="s">
        <v>385</v>
      </c>
      <c r="L159" t="s">
        <v>386</v>
      </c>
      <c r="M159">
        <v>2790199</v>
      </c>
      <c r="N159">
        <v>100218712</v>
      </c>
      <c r="O159" t="s">
        <v>3</v>
      </c>
      <c r="P159" t="s">
        <v>385</v>
      </c>
      <c r="Q159">
        <v>50</v>
      </c>
      <c r="R159">
        <v>0</v>
      </c>
    </row>
    <row r="160" spans="11:18" x14ac:dyDescent="0.25">
      <c r="L160" t="s">
        <v>387</v>
      </c>
      <c r="M160">
        <v>3001144</v>
      </c>
      <c r="N160">
        <v>100243445</v>
      </c>
      <c r="O160" t="s">
        <v>3</v>
      </c>
      <c r="Q160">
        <v>15</v>
      </c>
      <c r="R160">
        <v>22.32</v>
      </c>
    </row>
    <row r="161" spans="11:18" x14ac:dyDescent="0.25">
      <c r="L161" t="s">
        <v>388</v>
      </c>
      <c r="M161">
        <v>3152114</v>
      </c>
      <c r="N161">
        <v>100139145</v>
      </c>
      <c r="O161" t="s">
        <v>3</v>
      </c>
    </row>
    <row r="162" spans="11:18" x14ac:dyDescent="0.25">
      <c r="L162" t="s">
        <v>389</v>
      </c>
      <c r="M162">
        <v>3001137</v>
      </c>
      <c r="N162">
        <v>100243445</v>
      </c>
      <c r="O162" t="s">
        <v>3</v>
      </c>
      <c r="Q162">
        <v>15</v>
      </c>
      <c r="R162">
        <v>75.540000000000006</v>
      </c>
    </row>
    <row r="163" spans="11:18" x14ac:dyDescent="0.25">
      <c r="K163" t="s">
        <v>390</v>
      </c>
      <c r="L163" t="s">
        <v>391</v>
      </c>
      <c r="M163">
        <v>3169010</v>
      </c>
      <c r="N163">
        <v>100342680</v>
      </c>
      <c r="O163" t="s">
        <v>3</v>
      </c>
      <c r="P163" t="s">
        <v>390</v>
      </c>
      <c r="Q163">
        <v>20</v>
      </c>
      <c r="R163">
        <v>49.98</v>
      </c>
    </row>
    <row r="164" spans="11:18" x14ac:dyDescent="0.25">
      <c r="L164" t="s">
        <v>392</v>
      </c>
      <c r="M164">
        <v>3001147</v>
      </c>
      <c r="N164">
        <v>100243445</v>
      </c>
      <c r="O164" t="s">
        <v>3</v>
      </c>
    </row>
    <row r="165" spans="11:18" x14ac:dyDescent="0.25">
      <c r="L165" t="s">
        <v>393</v>
      </c>
      <c r="M165">
        <v>3001191</v>
      </c>
      <c r="N165">
        <v>100243445</v>
      </c>
      <c r="O165" t="s">
        <v>3</v>
      </c>
    </row>
    <row r="166" spans="11:18" x14ac:dyDescent="0.25">
      <c r="K166" t="s">
        <v>394</v>
      </c>
      <c r="L166" t="s">
        <v>395</v>
      </c>
      <c r="M166">
        <v>3162323</v>
      </c>
      <c r="N166">
        <v>100342680</v>
      </c>
      <c r="O166" t="s">
        <v>3</v>
      </c>
      <c r="P166" t="s">
        <v>394</v>
      </c>
      <c r="Q166">
        <v>20</v>
      </c>
    </row>
    <row r="167" spans="11:18" x14ac:dyDescent="0.25">
      <c r="K167" t="s">
        <v>380</v>
      </c>
      <c r="L167" t="s">
        <v>396</v>
      </c>
      <c r="M167">
        <v>3176842</v>
      </c>
      <c r="N167">
        <v>100342680</v>
      </c>
      <c r="O167" t="s">
        <v>1</v>
      </c>
      <c r="P167" t="s">
        <v>380</v>
      </c>
      <c r="Q167">
        <v>15</v>
      </c>
      <c r="R167">
        <v>37.520000000000003</v>
      </c>
    </row>
    <row r="168" spans="11:18" x14ac:dyDescent="0.25">
      <c r="L168" t="s">
        <v>397</v>
      </c>
      <c r="M168">
        <v>3151481</v>
      </c>
      <c r="N168">
        <v>100218712</v>
      </c>
      <c r="O168" t="s">
        <v>3</v>
      </c>
    </row>
    <row r="169" spans="11:18" x14ac:dyDescent="0.25">
      <c r="L169" t="s">
        <v>398</v>
      </c>
      <c r="M169">
        <v>2717768</v>
      </c>
      <c r="N169">
        <v>100102081</v>
      </c>
      <c r="O169" t="s">
        <v>3</v>
      </c>
      <c r="Q169">
        <v>50</v>
      </c>
      <c r="R169">
        <v>150</v>
      </c>
    </row>
    <row r="170" spans="11:18" x14ac:dyDescent="0.25">
      <c r="K170" t="s">
        <v>399</v>
      </c>
      <c r="L170" t="s">
        <v>400</v>
      </c>
      <c r="M170">
        <v>2572528</v>
      </c>
      <c r="N170">
        <v>100102081</v>
      </c>
      <c r="O170" t="s">
        <v>3</v>
      </c>
      <c r="P170" t="s">
        <v>399</v>
      </c>
      <c r="Q170">
        <v>50</v>
      </c>
      <c r="R170">
        <v>240</v>
      </c>
    </row>
    <row r="171" spans="11:18" x14ac:dyDescent="0.25">
      <c r="L171" t="s">
        <v>401</v>
      </c>
      <c r="M171">
        <v>3001183</v>
      </c>
      <c r="N171">
        <v>100243446</v>
      </c>
      <c r="O171" t="s">
        <v>3</v>
      </c>
    </row>
    <row r="172" spans="11:18" x14ac:dyDescent="0.25">
      <c r="L172" t="s">
        <v>402</v>
      </c>
      <c r="M172">
        <v>3001135</v>
      </c>
      <c r="N172">
        <v>100243445</v>
      </c>
      <c r="O172" t="s">
        <v>3</v>
      </c>
    </row>
    <row r="173" spans="11:18" x14ac:dyDescent="0.25">
      <c r="K173" t="s">
        <v>403</v>
      </c>
      <c r="L173" t="s">
        <v>404</v>
      </c>
      <c r="M173">
        <v>3162320</v>
      </c>
      <c r="N173">
        <v>100342680</v>
      </c>
      <c r="O173" t="s">
        <v>3</v>
      </c>
      <c r="P173" t="s">
        <v>403</v>
      </c>
      <c r="Q173">
        <v>20</v>
      </c>
    </row>
    <row r="174" spans="11:18" x14ac:dyDescent="0.25">
      <c r="L174" t="s">
        <v>405</v>
      </c>
      <c r="M174">
        <v>3004470</v>
      </c>
      <c r="N174">
        <v>100243328</v>
      </c>
      <c r="O174" t="s">
        <v>3</v>
      </c>
    </row>
    <row r="175" spans="11:18" x14ac:dyDescent="0.25">
      <c r="K175" t="s">
        <v>406</v>
      </c>
      <c r="L175" t="s">
        <v>407</v>
      </c>
      <c r="M175">
        <v>3166326</v>
      </c>
      <c r="N175">
        <v>100126345</v>
      </c>
      <c r="O175" t="s">
        <v>3</v>
      </c>
      <c r="P175" t="s">
        <v>406</v>
      </c>
      <c r="Q175">
        <v>30</v>
      </c>
      <c r="R175">
        <v>3900</v>
      </c>
    </row>
    <row r="176" spans="11:18" x14ac:dyDescent="0.25">
      <c r="K176" t="s">
        <v>408</v>
      </c>
      <c r="L176" t="s">
        <v>409</v>
      </c>
      <c r="M176">
        <v>3057920</v>
      </c>
      <c r="N176">
        <v>100174045</v>
      </c>
      <c r="O176" t="s">
        <v>3</v>
      </c>
      <c r="P176" t="s">
        <v>408</v>
      </c>
    </row>
    <row r="177" spans="11:18" x14ac:dyDescent="0.25">
      <c r="K177" t="s">
        <v>410</v>
      </c>
      <c r="L177" t="s">
        <v>411</v>
      </c>
      <c r="M177">
        <v>3057921</v>
      </c>
      <c r="N177">
        <v>100174045</v>
      </c>
      <c r="O177" t="s">
        <v>3</v>
      </c>
      <c r="P177" t="s">
        <v>410</v>
      </c>
    </row>
    <row r="178" spans="11:18" x14ac:dyDescent="0.25">
      <c r="L178" t="s">
        <v>412</v>
      </c>
      <c r="M178">
        <v>3167903</v>
      </c>
      <c r="N178">
        <v>100361456</v>
      </c>
      <c r="O178" t="s">
        <v>1</v>
      </c>
    </row>
    <row r="179" spans="11:18" x14ac:dyDescent="0.25">
      <c r="L179" t="s">
        <v>413</v>
      </c>
      <c r="M179">
        <v>3001600</v>
      </c>
      <c r="N179">
        <v>100102081</v>
      </c>
      <c r="O179" t="s">
        <v>3</v>
      </c>
    </row>
    <row r="180" spans="11:18" x14ac:dyDescent="0.25">
      <c r="L180" t="s">
        <v>414</v>
      </c>
      <c r="M180">
        <v>3123681</v>
      </c>
      <c r="N180">
        <v>100243328</v>
      </c>
      <c r="O180" t="s">
        <v>3</v>
      </c>
    </row>
    <row r="181" spans="11:18" x14ac:dyDescent="0.25">
      <c r="L181" t="s">
        <v>415</v>
      </c>
      <c r="M181">
        <v>3123677</v>
      </c>
      <c r="N181">
        <v>100243328</v>
      </c>
      <c r="O181" t="s">
        <v>3</v>
      </c>
    </row>
    <row r="182" spans="11:18" x14ac:dyDescent="0.25">
      <c r="L182" t="s">
        <v>416</v>
      </c>
      <c r="M182">
        <v>3152120</v>
      </c>
      <c r="N182">
        <v>100139145</v>
      </c>
      <c r="O182" t="s">
        <v>3</v>
      </c>
    </row>
    <row r="183" spans="11:18" x14ac:dyDescent="0.25">
      <c r="L183" t="s">
        <v>417</v>
      </c>
      <c r="M183">
        <v>3001154</v>
      </c>
      <c r="N183">
        <v>100243445</v>
      </c>
      <c r="O183" t="s">
        <v>3</v>
      </c>
      <c r="Q183">
        <v>15</v>
      </c>
      <c r="R183">
        <v>897</v>
      </c>
    </row>
    <row r="184" spans="11:18" x14ac:dyDescent="0.25">
      <c r="L184" t="s">
        <v>418</v>
      </c>
      <c r="M184">
        <v>3001157</v>
      </c>
      <c r="N184">
        <v>100243445</v>
      </c>
      <c r="O184" t="s">
        <v>3</v>
      </c>
    </row>
    <row r="185" spans="11:18" x14ac:dyDescent="0.25">
      <c r="L185" t="s">
        <v>419</v>
      </c>
      <c r="M185">
        <v>3161034</v>
      </c>
      <c r="N185">
        <v>100288543</v>
      </c>
      <c r="O185" t="s">
        <v>3</v>
      </c>
    </row>
    <row r="186" spans="11:18" x14ac:dyDescent="0.25">
      <c r="K186" t="s">
        <v>420</v>
      </c>
      <c r="L186" t="s">
        <v>421</v>
      </c>
      <c r="M186">
        <v>3168997</v>
      </c>
      <c r="N186">
        <v>100342680</v>
      </c>
      <c r="O186" t="s">
        <v>3</v>
      </c>
      <c r="P186" t="s">
        <v>420</v>
      </c>
      <c r="Q186">
        <v>20</v>
      </c>
      <c r="R186">
        <v>363.98</v>
      </c>
    </row>
    <row r="187" spans="11:18" x14ac:dyDescent="0.25">
      <c r="K187" t="s">
        <v>422</v>
      </c>
      <c r="L187" t="s">
        <v>423</v>
      </c>
      <c r="M187">
        <v>3162304</v>
      </c>
      <c r="N187">
        <v>100342680</v>
      </c>
      <c r="O187" t="s">
        <v>3</v>
      </c>
      <c r="P187" t="s">
        <v>422</v>
      </c>
      <c r="Q187">
        <v>20</v>
      </c>
    </row>
    <row r="188" spans="11:18" x14ac:dyDescent="0.25">
      <c r="L188" t="s">
        <v>424</v>
      </c>
      <c r="M188">
        <v>3001133</v>
      </c>
      <c r="N188">
        <v>100243445</v>
      </c>
      <c r="O188" t="s">
        <v>3</v>
      </c>
      <c r="Q188">
        <v>15</v>
      </c>
      <c r="R188">
        <v>108.61</v>
      </c>
    </row>
    <row r="189" spans="11:18" x14ac:dyDescent="0.25">
      <c r="L189" t="s">
        <v>425</v>
      </c>
      <c r="M189">
        <v>3152111</v>
      </c>
      <c r="N189">
        <v>100139145</v>
      </c>
      <c r="O189" t="s">
        <v>3</v>
      </c>
    </row>
    <row r="190" spans="11:18" x14ac:dyDescent="0.25">
      <c r="L190" t="s">
        <v>426</v>
      </c>
      <c r="M190">
        <v>3001103</v>
      </c>
      <c r="N190">
        <v>100243445</v>
      </c>
      <c r="O190" t="s">
        <v>3</v>
      </c>
    </row>
    <row r="191" spans="11:18" x14ac:dyDescent="0.25">
      <c r="L191" t="s">
        <v>427</v>
      </c>
      <c r="M191">
        <v>3152127</v>
      </c>
      <c r="N191">
        <v>100139145</v>
      </c>
      <c r="O191" t="s">
        <v>3</v>
      </c>
    </row>
    <row r="192" spans="11:18" x14ac:dyDescent="0.25">
      <c r="K192" t="s">
        <v>428</v>
      </c>
      <c r="L192" t="s">
        <v>429</v>
      </c>
      <c r="M192">
        <v>3166295</v>
      </c>
      <c r="N192">
        <v>100126346</v>
      </c>
      <c r="O192" t="s">
        <v>3</v>
      </c>
      <c r="P192" t="s">
        <v>428</v>
      </c>
      <c r="Q192">
        <v>70</v>
      </c>
      <c r="R192">
        <v>0</v>
      </c>
    </row>
    <row r="193" spans="12:15" x14ac:dyDescent="0.25">
      <c r="L193" t="s">
        <v>430</v>
      </c>
      <c r="M193">
        <v>3004720</v>
      </c>
      <c r="N193">
        <v>100126346</v>
      </c>
      <c r="O193" t="s">
        <v>3</v>
      </c>
    </row>
    <row r="194" spans="12:15" x14ac:dyDescent="0.25">
      <c r="L194" t="s">
        <v>431</v>
      </c>
      <c r="M194">
        <v>3152715</v>
      </c>
      <c r="N194">
        <v>100348139</v>
      </c>
      <c r="O194" t="s">
        <v>3</v>
      </c>
    </row>
    <row r="195" spans="12:15" x14ac:dyDescent="0.25">
      <c r="L195" t="s">
        <v>432</v>
      </c>
      <c r="M195">
        <v>3144969</v>
      </c>
      <c r="N195">
        <v>100348139</v>
      </c>
      <c r="O195" t="s">
        <v>1</v>
      </c>
    </row>
    <row r="196" spans="12:15" x14ac:dyDescent="0.25">
      <c r="L196" t="s">
        <v>433</v>
      </c>
      <c r="M196">
        <v>3152746</v>
      </c>
      <c r="N196">
        <v>100348139</v>
      </c>
      <c r="O196" t="s">
        <v>3</v>
      </c>
    </row>
    <row r="197" spans="12:15" x14ac:dyDescent="0.25">
      <c r="L197" t="s">
        <v>434</v>
      </c>
      <c r="M197">
        <v>3152732</v>
      </c>
      <c r="N197">
        <v>100348139</v>
      </c>
      <c r="O197" t="s">
        <v>3</v>
      </c>
    </row>
    <row r="198" spans="12:15" x14ac:dyDescent="0.25">
      <c r="L198" t="s">
        <v>435</v>
      </c>
      <c r="M198">
        <v>3152721</v>
      </c>
      <c r="N198">
        <v>100348139</v>
      </c>
      <c r="O198" t="s">
        <v>3</v>
      </c>
    </row>
    <row r="199" spans="12:15" x14ac:dyDescent="0.25">
      <c r="L199" t="s">
        <v>436</v>
      </c>
      <c r="M199">
        <v>3152731</v>
      </c>
      <c r="N199">
        <v>100348139</v>
      </c>
      <c r="O199" t="s">
        <v>3</v>
      </c>
    </row>
    <row r="200" spans="12:15" x14ac:dyDescent="0.25">
      <c r="L200" t="s">
        <v>437</v>
      </c>
      <c r="M200">
        <v>3152733</v>
      </c>
      <c r="N200">
        <v>100348139</v>
      </c>
      <c r="O200" t="s">
        <v>3</v>
      </c>
    </row>
    <row r="201" spans="12:15" x14ac:dyDescent="0.25">
      <c r="L201" t="s">
        <v>438</v>
      </c>
      <c r="M201">
        <v>3152741</v>
      </c>
      <c r="N201">
        <v>100348139</v>
      </c>
      <c r="O201" t="s">
        <v>3</v>
      </c>
    </row>
    <row r="202" spans="12:15" x14ac:dyDescent="0.25">
      <c r="L202" t="s">
        <v>439</v>
      </c>
      <c r="M202">
        <v>3152744</v>
      </c>
      <c r="N202">
        <v>100348139</v>
      </c>
      <c r="O202" t="s">
        <v>3</v>
      </c>
    </row>
    <row r="203" spans="12:15" x14ac:dyDescent="0.25">
      <c r="L203" t="s">
        <v>440</v>
      </c>
      <c r="M203">
        <v>3152745</v>
      </c>
      <c r="N203">
        <v>100348139</v>
      </c>
      <c r="O203" t="s">
        <v>3</v>
      </c>
    </row>
    <row r="204" spans="12:15" x14ac:dyDescent="0.25">
      <c r="L204" t="s">
        <v>441</v>
      </c>
      <c r="M204">
        <v>3152722</v>
      </c>
      <c r="N204">
        <v>100348139</v>
      </c>
      <c r="O204" t="s">
        <v>3</v>
      </c>
    </row>
    <row r="205" spans="12:15" x14ac:dyDescent="0.25">
      <c r="L205" t="s">
        <v>442</v>
      </c>
      <c r="M205">
        <v>3152743</v>
      </c>
      <c r="N205">
        <v>100348139</v>
      </c>
      <c r="O205" t="s">
        <v>3</v>
      </c>
    </row>
    <row r="206" spans="12:15" x14ac:dyDescent="0.25">
      <c r="L206" t="s">
        <v>443</v>
      </c>
      <c r="M206">
        <v>3152747</v>
      </c>
      <c r="N206">
        <v>100348139</v>
      </c>
      <c r="O206" t="s">
        <v>3</v>
      </c>
    </row>
    <row r="207" spans="12:15" x14ac:dyDescent="0.25">
      <c r="L207" t="s">
        <v>444</v>
      </c>
      <c r="M207">
        <v>3152720</v>
      </c>
      <c r="N207">
        <v>100348139</v>
      </c>
      <c r="O207" t="s">
        <v>3</v>
      </c>
    </row>
    <row r="208" spans="12:15" x14ac:dyDescent="0.25">
      <c r="L208" t="s">
        <v>445</v>
      </c>
      <c r="M208">
        <v>3052452</v>
      </c>
      <c r="N208">
        <v>100348139</v>
      </c>
      <c r="O208" t="s">
        <v>1</v>
      </c>
    </row>
    <row r="209" spans="12:15" x14ac:dyDescent="0.25">
      <c r="L209" t="s">
        <v>446</v>
      </c>
      <c r="M209">
        <v>3052456</v>
      </c>
      <c r="N209">
        <v>100348139</v>
      </c>
      <c r="O209" t="s">
        <v>1</v>
      </c>
    </row>
    <row r="210" spans="12:15" x14ac:dyDescent="0.25">
      <c r="L210" t="s">
        <v>447</v>
      </c>
      <c r="M210">
        <v>3152716</v>
      </c>
      <c r="N210">
        <v>100348139</v>
      </c>
      <c r="O210" t="s">
        <v>3</v>
      </c>
    </row>
    <row r="211" spans="12:15" x14ac:dyDescent="0.25">
      <c r="L211" t="s">
        <v>448</v>
      </c>
      <c r="M211">
        <v>3152717</v>
      </c>
      <c r="N211">
        <v>100348139</v>
      </c>
      <c r="O211" t="s">
        <v>3</v>
      </c>
    </row>
    <row r="212" spans="12:15" x14ac:dyDescent="0.25">
      <c r="L212" t="s">
        <v>449</v>
      </c>
      <c r="M212">
        <v>3152718</v>
      </c>
      <c r="N212">
        <v>100348139</v>
      </c>
      <c r="O212" t="s">
        <v>3</v>
      </c>
    </row>
    <row r="213" spans="12:15" x14ac:dyDescent="0.25">
      <c r="L213" t="s">
        <v>450</v>
      </c>
      <c r="M213">
        <v>3152719</v>
      </c>
      <c r="N213">
        <v>100348139</v>
      </c>
      <c r="O213" t="s">
        <v>3</v>
      </c>
    </row>
    <row r="214" spans="12:15" x14ac:dyDescent="0.25">
      <c r="L214" t="s">
        <v>451</v>
      </c>
      <c r="M214">
        <v>3152724</v>
      </c>
      <c r="N214">
        <v>100348139</v>
      </c>
      <c r="O214" t="s">
        <v>3</v>
      </c>
    </row>
    <row r="215" spans="12:15" x14ac:dyDescent="0.25">
      <c r="L215" t="s">
        <v>452</v>
      </c>
      <c r="M215">
        <v>3152726</v>
      </c>
      <c r="N215">
        <v>100348139</v>
      </c>
      <c r="O215" t="s">
        <v>3</v>
      </c>
    </row>
    <row r="216" spans="12:15" x14ac:dyDescent="0.25">
      <c r="L216" t="s">
        <v>453</v>
      </c>
      <c r="M216">
        <v>3152728</v>
      </c>
      <c r="N216">
        <v>100348139</v>
      </c>
      <c r="O216" t="s">
        <v>3</v>
      </c>
    </row>
    <row r="217" spans="12:15" x14ac:dyDescent="0.25">
      <c r="L217" t="s">
        <v>454</v>
      </c>
      <c r="M217">
        <v>3152729</v>
      </c>
      <c r="N217">
        <v>100348139</v>
      </c>
      <c r="O217" t="s">
        <v>3</v>
      </c>
    </row>
    <row r="218" spans="12:15" x14ac:dyDescent="0.25">
      <c r="L218" t="s">
        <v>455</v>
      </c>
      <c r="M218">
        <v>3152730</v>
      </c>
      <c r="N218">
        <v>100348139</v>
      </c>
      <c r="O218" t="s">
        <v>3</v>
      </c>
    </row>
    <row r="219" spans="12:15" x14ac:dyDescent="0.25">
      <c r="L219" t="s">
        <v>456</v>
      </c>
      <c r="M219">
        <v>3152748</v>
      </c>
      <c r="N219">
        <v>100348139</v>
      </c>
      <c r="O219" t="s">
        <v>3</v>
      </c>
    </row>
    <row r="220" spans="12:15" x14ac:dyDescent="0.25">
      <c r="L220" t="s">
        <v>457</v>
      </c>
      <c r="M220">
        <v>3152737</v>
      </c>
      <c r="N220">
        <v>100348139</v>
      </c>
      <c r="O220" t="s">
        <v>3</v>
      </c>
    </row>
    <row r="221" spans="12:15" x14ac:dyDescent="0.25">
      <c r="L221" t="s">
        <v>458</v>
      </c>
      <c r="M221">
        <v>3152723</v>
      </c>
      <c r="N221">
        <v>100348139</v>
      </c>
      <c r="O221" t="s">
        <v>3</v>
      </c>
    </row>
    <row r="222" spans="12:15" x14ac:dyDescent="0.25">
      <c r="L222" t="s">
        <v>459</v>
      </c>
      <c r="M222">
        <v>3123674</v>
      </c>
      <c r="N222">
        <v>100342680</v>
      </c>
      <c r="O222" t="s">
        <v>1</v>
      </c>
    </row>
    <row r="223" spans="12:15" x14ac:dyDescent="0.25">
      <c r="L223" t="s">
        <v>460</v>
      </c>
      <c r="M223">
        <v>3162134</v>
      </c>
      <c r="N223">
        <v>100348139</v>
      </c>
      <c r="O223" t="s">
        <v>1</v>
      </c>
    </row>
    <row r="224" spans="12:15" x14ac:dyDescent="0.25">
      <c r="L224" t="s">
        <v>461</v>
      </c>
      <c r="M224">
        <v>3152736</v>
      </c>
      <c r="N224">
        <v>100348139</v>
      </c>
      <c r="O224" t="s">
        <v>3</v>
      </c>
    </row>
    <row r="225" spans="11:18" x14ac:dyDescent="0.25">
      <c r="L225" t="s">
        <v>462</v>
      </c>
      <c r="M225">
        <v>3152740</v>
      </c>
      <c r="N225">
        <v>100348139</v>
      </c>
      <c r="O225" t="s">
        <v>3</v>
      </c>
    </row>
    <row r="226" spans="11:18" x14ac:dyDescent="0.25">
      <c r="L226" t="s">
        <v>463</v>
      </c>
      <c r="M226">
        <v>3152734</v>
      </c>
      <c r="N226">
        <v>100348139</v>
      </c>
      <c r="O226" t="s">
        <v>3</v>
      </c>
    </row>
    <row r="227" spans="11:18" x14ac:dyDescent="0.25">
      <c r="L227" t="s">
        <v>464</v>
      </c>
      <c r="M227">
        <v>3152727</v>
      </c>
      <c r="N227">
        <v>100348139</v>
      </c>
      <c r="O227" t="s">
        <v>3</v>
      </c>
    </row>
    <row r="228" spans="11:18" x14ac:dyDescent="0.25">
      <c r="L228" t="s">
        <v>465</v>
      </c>
      <c r="M228">
        <v>3152714</v>
      </c>
      <c r="N228">
        <v>100348139</v>
      </c>
      <c r="O228" t="s">
        <v>3</v>
      </c>
    </row>
    <row r="229" spans="11:18" x14ac:dyDescent="0.25">
      <c r="L229" t="s">
        <v>466</v>
      </c>
      <c r="M229">
        <v>3052457</v>
      </c>
      <c r="N229">
        <v>100348139</v>
      </c>
      <c r="O229" t="s">
        <v>1</v>
      </c>
    </row>
    <row r="230" spans="11:18" x14ac:dyDescent="0.25">
      <c r="L230" t="s">
        <v>467</v>
      </c>
      <c r="M230">
        <v>3001158</v>
      </c>
      <c r="N230">
        <v>100243445</v>
      </c>
      <c r="O230" t="s">
        <v>3</v>
      </c>
      <c r="Q230">
        <v>15</v>
      </c>
      <c r="R230">
        <v>56.84</v>
      </c>
    </row>
    <row r="231" spans="11:18" x14ac:dyDescent="0.25">
      <c r="L231" t="s">
        <v>468</v>
      </c>
      <c r="M231">
        <v>3001181</v>
      </c>
      <c r="N231">
        <v>100243445</v>
      </c>
      <c r="O231" t="s">
        <v>3</v>
      </c>
      <c r="Q231">
        <v>15</v>
      </c>
      <c r="R231">
        <v>70.52</v>
      </c>
    </row>
    <row r="232" spans="11:18" x14ac:dyDescent="0.25">
      <c r="K232" t="s">
        <v>469</v>
      </c>
      <c r="L232" t="s">
        <v>470</v>
      </c>
      <c r="M232">
        <v>3162298</v>
      </c>
      <c r="N232">
        <v>100342680</v>
      </c>
      <c r="O232" t="s">
        <v>3</v>
      </c>
      <c r="P232" t="s">
        <v>469</v>
      </c>
      <c r="Q232">
        <v>20</v>
      </c>
    </row>
    <row r="233" spans="11:18" x14ac:dyDescent="0.25">
      <c r="K233" t="s">
        <v>471</v>
      </c>
      <c r="L233" t="s">
        <v>472</v>
      </c>
      <c r="M233">
        <v>3162299</v>
      </c>
      <c r="N233">
        <v>100342680</v>
      </c>
      <c r="O233" t="s">
        <v>3</v>
      </c>
      <c r="P233" t="s">
        <v>471</v>
      </c>
      <c r="Q233">
        <v>20</v>
      </c>
    </row>
    <row r="234" spans="11:18" x14ac:dyDescent="0.25">
      <c r="K234" t="s">
        <v>473</v>
      </c>
      <c r="L234" t="s">
        <v>474</v>
      </c>
      <c r="M234">
        <v>3162300</v>
      </c>
      <c r="N234">
        <v>100342680</v>
      </c>
      <c r="O234" t="s">
        <v>3</v>
      </c>
      <c r="P234" t="s">
        <v>473</v>
      </c>
      <c r="Q234">
        <v>20</v>
      </c>
    </row>
    <row r="235" spans="11:18" x14ac:dyDescent="0.25">
      <c r="K235" t="s">
        <v>475</v>
      </c>
      <c r="L235" t="s">
        <v>476</v>
      </c>
      <c r="M235">
        <v>3162303</v>
      </c>
      <c r="N235">
        <v>100342680</v>
      </c>
      <c r="O235" t="s">
        <v>3</v>
      </c>
      <c r="P235" t="s">
        <v>475</v>
      </c>
      <c r="Q235">
        <v>20</v>
      </c>
    </row>
    <row r="236" spans="11:18" x14ac:dyDescent="0.25">
      <c r="K236" t="s">
        <v>477</v>
      </c>
      <c r="L236" t="s">
        <v>478</v>
      </c>
      <c r="M236">
        <v>3162301</v>
      </c>
      <c r="N236">
        <v>100342680</v>
      </c>
      <c r="O236" t="s">
        <v>3</v>
      </c>
      <c r="P236" t="s">
        <v>477</v>
      </c>
      <c r="Q236">
        <v>20</v>
      </c>
    </row>
    <row r="237" spans="11:18" x14ac:dyDescent="0.25">
      <c r="K237" t="s">
        <v>479</v>
      </c>
      <c r="L237" t="s">
        <v>480</v>
      </c>
      <c r="M237">
        <v>2790188</v>
      </c>
      <c r="N237">
        <v>100218712</v>
      </c>
      <c r="O237" t="s">
        <v>3</v>
      </c>
      <c r="P237" t="s">
        <v>479</v>
      </c>
      <c r="Q237">
        <v>40</v>
      </c>
      <c r="R237">
        <v>0</v>
      </c>
    </row>
    <row r="238" spans="11:18" x14ac:dyDescent="0.25">
      <c r="L238" t="s">
        <v>481</v>
      </c>
      <c r="M238">
        <v>3004714</v>
      </c>
      <c r="N238">
        <v>100126346</v>
      </c>
      <c r="O238" t="s">
        <v>3</v>
      </c>
    </row>
    <row r="239" spans="11:18" x14ac:dyDescent="0.25">
      <c r="L239" t="s">
        <v>482</v>
      </c>
      <c r="M239">
        <v>3001119</v>
      </c>
      <c r="N239">
        <v>100243445</v>
      </c>
      <c r="O239" t="s">
        <v>3</v>
      </c>
    </row>
    <row r="240" spans="11:18" x14ac:dyDescent="0.25">
      <c r="L240" t="s">
        <v>483</v>
      </c>
      <c r="M240">
        <v>3163185</v>
      </c>
      <c r="N240">
        <v>100174045</v>
      </c>
      <c r="O240" t="s">
        <v>1</v>
      </c>
    </row>
    <row r="241" spans="11:18" x14ac:dyDescent="0.25">
      <c r="L241" t="s">
        <v>484</v>
      </c>
      <c r="M241">
        <v>3163187</v>
      </c>
      <c r="N241">
        <v>100174045</v>
      </c>
      <c r="O241" t="s">
        <v>1</v>
      </c>
    </row>
    <row r="242" spans="11:18" x14ac:dyDescent="0.25">
      <c r="L242" t="s">
        <v>485</v>
      </c>
      <c r="M242">
        <v>3163188</v>
      </c>
      <c r="N242">
        <v>100174045</v>
      </c>
      <c r="O242" t="s">
        <v>1</v>
      </c>
    </row>
    <row r="243" spans="11:18" x14ac:dyDescent="0.25">
      <c r="K243" t="s">
        <v>486</v>
      </c>
      <c r="L243" t="s">
        <v>487</v>
      </c>
      <c r="M243">
        <v>2790211</v>
      </c>
      <c r="N243">
        <v>100243319</v>
      </c>
      <c r="O243" t="s">
        <v>3</v>
      </c>
      <c r="P243" t="s">
        <v>486</v>
      </c>
      <c r="Q243">
        <v>30</v>
      </c>
      <c r="R243">
        <v>7100</v>
      </c>
    </row>
    <row r="244" spans="11:18" x14ac:dyDescent="0.25">
      <c r="L244" t="s">
        <v>488</v>
      </c>
      <c r="M244">
        <v>3068099</v>
      </c>
      <c r="N244">
        <v>100126346</v>
      </c>
      <c r="O244" t="s">
        <v>3</v>
      </c>
    </row>
    <row r="245" spans="11:18" x14ac:dyDescent="0.25">
      <c r="K245" t="s">
        <v>489</v>
      </c>
      <c r="L245" t="s">
        <v>490</v>
      </c>
      <c r="M245">
        <v>3166297</v>
      </c>
      <c r="N245">
        <v>100126346</v>
      </c>
      <c r="O245" t="s">
        <v>3</v>
      </c>
      <c r="P245" t="s">
        <v>489</v>
      </c>
      <c r="Q245">
        <v>70</v>
      </c>
      <c r="R245">
        <v>5612.52</v>
      </c>
    </row>
    <row r="246" spans="11:18" x14ac:dyDescent="0.25">
      <c r="K246" t="s">
        <v>491</v>
      </c>
      <c r="L246" t="s">
        <v>492</v>
      </c>
      <c r="M246">
        <v>3166309</v>
      </c>
      <c r="N246">
        <v>100126346</v>
      </c>
      <c r="O246" t="s">
        <v>3</v>
      </c>
      <c r="P246" t="s">
        <v>491</v>
      </c>
      <c r="Q246">
        <v>70</v>
      </c>
      <c r="R246">
        <v>4771.0200000000004</v>
      </c>
    </row>
    <row r="247" spans="11:18" x14ac:dyDescent="0.25">
      <c r="K247" t="s">
        <v>493</v>
      </c>
      <c r="L247" t="s">
        <v>494</v>
      </c>
      <c r="M247">
        <v>2790197</v>
      </c>
      <c r="N247">
        <v>100218712</v>
      </c>
      <c r="O247" t="s">
        <v>3</v>
      </c>
      <c r="P247" t="s">
        <v>493</v>
      </c>
      <c r="Q247">
        <v>50</v>
      </c>
      <c r="R247">
        <v>0</v>
      </c>
    </row>
    <row r="248" spans="11:18" x14ac:dyDescent="0.25">
      <c r="L248" t="s">
        <v>495</v>
      </c>
      <c r="M248">
        <v>3001185</v>
      </c>
      <c r="N248">
        <v>100243445</v>
      </c>
      <c r="O248" t="s">
        <v>3</v>
      </c>
    </row>
    <row r="249" spans="11:18" x14ac:dyDescent="0.25">
      <c r="L249" t="s">
        <v>496</v>
      </c>
      <c r="M249">
        <v>3068595</v>
      </c>
      <c r="N249">
        <v>100174045</v>
      </c>
      <c r="O249" t="s">
        <v>3</v>
      </c>
    </row>
    <row r="250" spans="11:18" x14ac:dyDescent="0.25">
      <c r="L250" t="s">
        <v>497</v>
      </c>
      <c r="M250">
        <v>2984845</v>
      </c>
      <c r="N250">
        <v>100126395</v>
      </c>
      <c r="O250" t="s">
        <v>3</v>
      </c>
    </row>
    <row r="251" spans="11:18" x14ac:dyDescent="0.25">
      <c r="K251" t="s">
        <v>498</v>
      </c>
      <c r="L251" t="s">
        <v>499</v>
      </c>
      <c r="M251">
        <v>3162297</v>
      </c>
      <c r="N251">
        <v>100342680</v>
      </c>
      <c r="O251" t="s">
        <v>3</v>
      </c>
      <c r="P251" t="s">
        <v>498</v>
      </c>
      <c r="Q251">
        <v>20</v>
      </c>
    </row>
    <row r="252" spans="11:18" x14ac:dyDescent="0.25">
      <c r="K252" t="s">
        <v>500</v>
      </c>
      <c r="L252" t="s">
        <v>501</v>
      </c>
      <c r="M252">
        <v>3166293</v>
      </c>
      <c r="N252">
        <v>100126346</v>
      </c>
      <c r="O252" t="s">
        <v>3</v>
      </c>
      <c r="P252" t="s">
        <v>500</v>
      </c>
      <c r="Q252">
        <v>70</v>
      </c>
      <c r="R252">
        <v>0</v>
      </c>
    </row>
    <row r="253" spans="11:18" x14ac:dyDescent="0.25">
      <c r="L253" t="s">
        <v>502</v>
      </c>
      <c r="M253">
        <v>3004718</v>
      </c>
      <c r="N253">
        <v>100126346</v>
      </c>
      <c r="O253" t="s">
        <v>3</v>
      </c>
    </row>
    <row r="254" spans="11:18" x14ac:dyDescent="0.25">
      <c r="L254" t="s">
        <v>503</v>
      </c>
      <c r="M254">
        <v>3004712</v>
      </c>
      <c r="N254">
        <v>100126346</v>
      </c>
      <c r="O254" t="s">
        <v>3</v>
      </c>
    </row>
    <row r="255" spans="11:18" x14ac:dyDescent="0.25">
      <c r="K255" t="s">
        <v>504</v>
      </c>
      <c r="L255" t="s">
        <v>505</v>
      </c>
      <c r="M255">
        <v>2779704</v>
      </c>
      <c r="N255">
        <v>100218712</v>
      </c>
      <c r="O255" t="s">
        <v>3</v>
      </c>
      <c r="P255" t="s">
        <v>504</v>
      </c>
      <c r="Q255">
        <v>56.5</v>
      </c>
      <c r="R255">
        <v>38372.160000000003</v>
      </c>
    </row>
    <row r="256" spans="11:18" x14ac:dyDescent="0.25">
      <c r="L256" t="s">
        <v>506</v>
      </c>
      <c r="M256">
        <v>3001188</v>
      </c>
      <c r="N256">
        <v>100243445</v>
      </c>
      <c r="O256" t="s">
        <v>3</v>
      </c>
    </row>
    <row r="257" spans="11:18" x14ac:dyDescent="0.25">
      <c r="K257" t="s">
        <v>507</v>
      </c>
      <c r="L257" t="s">
        <v>508</v>
      </c>
      <c r="M257">
        <v>3161315</v>
      </c>
      <c r="N257">
        <v>100342680</v>
      </c>
      <c r="O257" t="s">
        <v>1</v>
      </c>
      <c r="P257" t="s">
        <v>507</v>
      </c>
    </row>
    <row r="258" spans="11:18" x14ac:dyDescent="0.25">
      <c r="K258" t="s">
        <v>509</v>
      </c>
      <c r="L258" t="s">
        <v>510</v>
      </c>
      <c r="M258">
        <v>3161311</v>
      </c>
      <c r="N258">
        <v>100342680</v>
      </c>
      <c r="O258" t="s">
        <v>1</v>
      </c>
      <c r="P258" t="s">
        <v>509</v>
      </c>
    </row>
    <row r="259" spans="11:18" x14ac:dyDescent="0.25">
      <c r="K259" t="s">
        <v>511</v>
      </c>
      <c r="L259" t="s">
        <v>512</v>
      </c>
      <c r="M259">
        <v>3161313</v>
      </c>
      <c r="N259">
        <v>100342680</v>
      </c>
      <c r="O259" t="s">
        <v>1</v>
      </c>
      <c r="P259" t="s">
        <v>511</v>
      </c>
    </row>
    <row r="260" spans="11:18" x14ac:dyDescent="0.25">
      <c r="K260" t="s">
        <v>513</v>
      </c>
      <c r="L260" t="s">
        <v>514</v>
      </c>
      <c r="M260">
        <v>3161314</v>
      </c>
      <c r="N260">
        <v>100342680</v>
      </c>
      <c r="O260" t="s">
        <v>1</v>
      </c>
      <c r="P260" t="s">
        <v>513</v>
      </c>
    </row>
    <row r="261" spans="11:18" x14ac:dyDescent="0.25">
      <c r="K261" t="s">
        <v>515</v>
      </c>
      <c r="L261" t="s">
        <v>516</v>
      </c>
      <c r="M261">
        <v>3171194</v>
      </c>
      <c r="N261">
        <v>100126395</v>
      </c>
      <c r="O261" t="s">
        <v>1</v>
      </c>
      <c r="P261" t="s">
        <v>515</v>
      </c>
      <c r="Q261">
        <v>35</v>
      </c>
    </row>
    <row r="262" spans="11:18" x14ac:dyDescent="0.25">
      <c r="K262" t="s">
        <v>517</v>
      </c>
      <c r="L262" t="s">
        <v>518</v>
      </c>
      <c r="M262">
        <v>3171195</v>
      </c>
      <c r="N262">
        <v>100126395</v>
      </c>
      <c r="O262" t="s">
        <v>1</v>
      </c>
      <c r="P262" t="s">
        <v>517</v>
      </c>
      <c r="Q262">
        <v>35</v>
      </c>
    </row>
    <row r="263" spans="11:18" x14ac:dyDescent="0.25">
      <c r="K263" t="s">
        <v>519</v>
      </c>
      <c r="L263" t="s">
        <v>520</v>
      </c>
      <c r="M263">
        <v>3171196</v>
      </c>
      <c r="N263">
        <v>100126395</v>
      </c>
      <c r="O263" t="s">
        <v>1</v>
      </c>
      <c r="P263" t="s">
        <v>519</v>
      </c>
      <c r="Q263">
        <v>35</v>
      </c>
    </row>
    <row r="264" spans="11:18" x14ac:dyDescent="0.25">
      <c r="K264" t="s">
        <v>521</v>
      </c>
      <c r="L264" t="s">
        <v>522</v>
      </c>
      <c r="M264">
        <v>3161312</v>
      </c>
      <c r="N264">
        <v>100342680</v>
      </c>
      <c r="O264" t="s">
        <v>1</v>
      </c>
      <c r="P264" t="s">
        <v>521</v>
      </c>
    </row>
    <row r="265" spans="11:18" x14ac:dyDescent="0.25">
      <c r="K265" t="s">
        <v>523</v>
      </c>
      <c r="L265" t="s">
        <v>524</v>
      </c>
      <c r="M265">
        <v>3001957</v>
      </c>
      <c r="N265">
        <v>100244277</v>
      </c>
      <c r="O265" t="s">
        <v>3</v>
      </c>
      <c r="P265" t="s">
        <v>523</v>
      </c>
    </row>
    <row r="266" spans="11:18" x14ac:dyDescent="0.25">
      <c r="K266" t="s">
        <v>525</v>
      </c>
      <c r="L266" t="s">
        <v>526</v>
      </c>
      <c r="M266">
        <v>2848546</v>
      </c>
      <c r="N266">
        <v>100243328</v>
      </c>
      <c r="O266" t="s">
        <v>3</v>
      </c>
      <c r="P266" t="s">
        <v>525</v>
      </c>
    </row>
    <row r="267" spans="11:18" x14ac:dyDescent="0.25">
      <c r="K267" t="s">
        <v>527</v>
      </c>
      <c r="L267" t="s">
        <v>528</v>
      </c>
      <c r="M267">
        <v>3004711</v>
      </c>
      <c r="N267">
        <v>100126346</v>
      </c>
      <c r="O267" t="s">
        <v>3</v>
      </c>
      <c r="P267" t="s">
        <v>527</v>
      </c>
    </row>
    <row r="268" spans="11:18" x14ac:dyDescent="0.25">
      <c r="L268" t="s">
        <v>529</v>
      </c>
      <c r="M268">
        <v>3004713</v>
      </c>
      <c r="N268">
        <v>100126346</v>
      </c>
      <c r="O268" t="s">
        <v>3</v>
      </c>
    </row>
    <row r="269" spans="11:18" x14ac:dyDescent="0.25">
      <c r="L269" t="s">
        <v>530</v>
      </c>
      <c r="M269">
        <v>2790109</v>
      </c>
      <c r="N269">
        <v>100218712</v>
      </c>
      <c r="O269" t="s">
        <v>3</v>
      </c>
      <c r="Q269">
        <v>35</v>
      </c>
      <c r="R269">
        <v>55315</v>
      </c>
    </row>
    <row r="270" spans="11:18" x14ac:dyDescent="0.25">
      <c r="K270" t="s">
        <v>531</v>
      </c>
      <c r="L270" t="s">
        <v>532</v>
      </c>
      <c r="M270">
        <v>2780058</v>
      </c>
      <c r="N270">
        <v>100218712</v>
      </c>
      <c r="O270" t="s">
        <v>3</v>
      </c>
      <c r="P270" t="s">
        <v>531</v>
      </c>
      <c r="Q270">
        <v>35</v>
      </c>
      <c r="R270">
        <v>151.88999999999999</v>
      </c>
    </row>
    <row r="271" spans="11:18" x14ac:dyDescent="0.25">
      <c r="K271" t="s">
        <v>533</v>
      </c>
      <c r="L271" t="s">
        <v>534</v>
      </c>
      <c r="M271">
        <v>2779713</v>
      </c>
      <c r="N271">
        <v>100218712</v>
      </c>
      <c r="O271" t="s">
        <v>3</v>
      </c>
      <c r="P271" t="s">
        <v>533</v>
      </c>
      <c r="Q271">
        <v>35</v>
      </c>
      <c r="R271">
        <v>0</v>
      </c>
    </row>
    <row r="272" spans="11:18" x14ac:dyDescent="0.25">
      <c r="K272" t="s">
        <v>535</v>
      </c>
      <c r="L272" t="s">
        <v>536</v>
      </c>
      <c r="M272">
        <v>2780133</v>
      </c>
      <c r="N272">
        <v>100218712</v>
      </c>
      <c r="O272" t="s">
        <v>3</v>
      </c>
      <c r="P272" t="s">
        <v>535</v>
      </c>
      <c r="Q272">
        <v>35</v>
      </c>
      <c r="R272">
        <v>1294.43</v>
      </c>
    </row>
    <row r="273" spans="11:18" x14ac:dyDescent="0.25">
      <c r="K273" t="s">
        <v>537</v>
      </c>
      <c r="L273" t="s">
        <v>538</v>
      </c>
      <c r="M273">
        <v>2779717</v>
      </c>
      <c r="N273">
        <v>100218712</v>
      </c>
      <c r="O273" t="s">
        <v>3</v>
      </c>
      <c r="P273" t="s">
        <v>537</v>
      </c>
      <c r="Q273">
        <v>35</v>
      </c>
      <c r="R273">
        <v>0</v>
      </c>
    </row>
    <row r="274" spans="11:18" x14ac:dyDescent="0.25">
      <c r="K274" t="s">
        <v>539</v>
      </c>
      <c r="L274" t="s">
        <v>540</v>
      </c>
      <c r="M274">
        <v>3068544</v>
      </c>
      <c r="N274">
        <v>100174045</v>
      </c>
      <c r="O274" t="s">
        <v>3</v>
      </c>
      <c r="P274" t="s">
        <v>539</v>
      </c>
      <c r="Q274">
        <v>56.5</v>
      </c>
      <c r="R274">
        <v>13004.06</v>
      </c>
    </row>
    <row r="275" spans="11:18" x14ac:dyDescent="0.25">
      <c r="K275" t="s">
        <v>541</v>
      </c>
      <c r="L275" t="s">
        <v>542</v>
      </c>
      <c r="M275">
        <v>3068591</v>
      </c>
      <c r="N275">
        <v>100174045</v>
      </c>
      <c r="O275" t="s">
        <v>3</v>
      </c>
      <c r="P275" t="s">
        <v>541</v>
      </c>
    </row>
    <row r="276" spans="11:18" x14ac:dyDescent="0.25">
      <c r="K276" t="s">
        <v>543</v>
      </c>
      <c r="L276" t="s">
        <v>544</v>
      </c>
      <c r="M276">
        <v>2779707</v>
      </c>
      <c r="N276">
        <v>100218712</v>
      </c>
      <c r="O276" t="s">
        <v>3</v>
      </c>
      <c r="P276" t="s">
        <v>543</v>
      </c>
      <c r="Q276">
        <v>56.5</v>
      </c>
      <c r="R276">
        <v>150.25</v>
      </c>
    </row>
    <row r="277" spans="11:18" x14ac:dyDescent="0.25">
      <c r="K277" t="s">
        <v>545</v>
      </c>
      <c r="L277" t="s">
        <v>546</v>
      </c>
      <c r="M277">
        <v>2779716</v>
      </c>
      <c r="N277">
        <v>100218712</v>
      </c>
      <c r="O277" t="s">
        <v>3</v>
      </c>
      <c r="P277" t="s">
        <v>545</v>
      </c>
      <c r="Q277">
        <v>56.5</v>
      </c>
      <c r="R277">
        <v>0</v>
      </c>
    </row>
    <row r="278" spans="11:18" x14ac:dyDescent="0.25">
      <c r="K278" t="s">
        <v>547</v>
      </c>
      <c r="L278" t="s">
        <v>548</v>
      </c>
      <c r="M278">
        <v>2779710</v>
      </c>
      <c r="N278">
        <v>100218712</v>
      </c>
      <c r="O278" t="s">
        <v>3</v>
      </c>
      <c r="P278" t="s">
        <v>547</v>
      </c>
      <c r="Q278">
        <v>35</v>
      </c>
      <c r="R278">
        <v>0</v>
      </c>
    </row>
    <row r="279" spans="11:18" x14ac:dyDescent="0.25">
      <c r="K279" t="s">
        <v>549</v>
      </c>
      <c r="L279" t="s">
        <v>550</v>
      </c>
      <c r="M279">
        <v>2779711</v>
      </c>
      <c r="N279">
        <v>100218712</v>
      </c>
      <c r="O279" t="s">
        <v>3</v>
      </c>
      <c r="P279" t="s">
        <v>549</v>
      </c>
      <c r="Q279">
        <v>35</v>
      </c>
      <c r="R279">
        <v>0</v>
      </c>
    </row>
    <row r="280" spans="11:18" x14ac:dyDescent="0.25">
      <c r="K280" t="s">
        <v>551</v>
      </c>
      <c r="L280" t="s">
        <v>552</v>
      </c>
      <c r="M280">
        <v>3004477</v>
      </c>
      <c r="N280">
        <v>100243444</v>
      </c>
      <c r="O280" t="s">
        <v>3</v>
      </c>
      <c r="P280" t="s">
        <v>551</v>
      </c>
      <c r="Q280">
        <v>56.5</v>
      </c>
      <c r="R280">
        <v>0</v>
      </c>
    </row>
    <row r="281" spans="11:18" x14ac:dyDescent="0.25">
      <c r="K281" t="s">
        <v>553</v>
      </c>
      <c r="L281" t="s">
        <v>554</v>
      </c>
      <c r="M281">
        <v>2779705</v>
      </c>
      <c r="N281">
        <v>100218712</v>
      </c>
      <c r="O281" t="s">
        <v>3</v>
      </c>
      <c r="P281" t="s">
        <v>553</v>
      </c>
      <c r="Q281">
        <v>35</v>
      </c>
      <c r="R281">
        <v>0</v>
      </c>
    </row>
    <row r="282" spans="11:18" x14ac:dyDescent="0.25">
      <c r="K282" t="s">
        <v>555</v>
      </c>
      <c r="L282" t="s">
        <v>556</v>
      </c>
      <c r="M282">
        <v>2779715</v>
      </c>
      <c r="N282">
        <v>100218712</v>
      </c>
      <c r="O282" t="s">
        <v>3</v>
      </c>
      <c r="P282" t="s">
        <v>555</v>
      </c>
      <c r="Q282">
        <v>35</v>
      </c>
      <c r="R282">
        <v>0</v>
      </c>
    </row>
    <row r="283" spans="11:18" x14ac:dyDescent="0.25">
      <c r="K283" t="s">
        <v>557</v>
      </c>
      <c r="L283" t="s">
        <v>558</v>
      </c>
      <c r="M283">
        <v>2779712</v>
      </c>
      <c r="N283">
        <v>100218712</v>
      </c>
      <c r="O283" t="s">
        <v>3</v>
      </c>
      <c r="P283" t="s">
        <v>557</v>
      </c>
      <c r="Q283">
        <v>35</v>
      </c>
      <c r="R283">
        <v>0</v>
      </c>
    </row>
    <row r="284" spans="11:18" x14ac:dyDescent="0.25">
      <c r="K284" t="s">
        <v>559</v>
      </c>
      <c r="L284" t="s">
        <v>560</v>
      </c>
      <c r="M284">
        <v>2779708</v>
      </c>
      <c r="N284">
        <v>100218712</v>
      </c>
      <c r="O284" t="s">
        <v>3</v>
      </c>
      <c r="P284" t="s">
        <v>559</v>
      </c>
      <c r="Q284">
        <v>56.5</v>
      </c>
      <c r="R284">
        <v>0</v>
      </c>
    </row>
    <row r="285" spans="11:18" x14ac:dyDescent="0.25">
      <c r="K285" t="s">
        <v>561</v>
      </c>
      <c r="L285" t="s">
        <v>562</v>
      </c>
      <c r="M285">
        <v>2779706</v>
      </c>
      <c r="N285">
        <v>100218712</v>
      </c>
      <c r="O285" t="s">
        <v>3</v>
      </c>
      <c r="P285" t="s">
        <v>561</v>
      </c>
      <c r="Q285">
        <v>0.56499999999999995</v>
      </c>
      <c r="R285">
        <v>62.83</v>
      </c>
    </row>
    <row r="286" spans="11:18" x14ac:dyDescent="0.25">
      <c r="K286" t="s">
        <v>563</v>
      </c>
      <c r="L286" t="s">
        <v>564</v>
      </c>
      <c r="M286">
        <v>2779714</v>
      </c>
      <c r="N286">
        <v>100218712</v>
      </c>
      <c r="O286" t="s">
        <v>3</v>
      </c>
      <c r="P286" t="s">
        <v>563</v>
      </c>
      <c r="Q286">
        <v>35</v>
      </c>
      <c r="R286">
        <v>0</v>
      </c>
    </row>
    <row r="287" spans="11:18" x14ac:dyDescent="0.25">
      <c r="K287" t="s">
        <v>565</v>
      </c>
      <c r="L287" t="s">
        <v>566</v>
      </c>
      <c r="M287">
        <v>2779709</v>
      </c>
      <c r="N287">
        <v>100218712</v>
      </c>
      <c r="O287" t="s">
        <v>3</v>
      </c>
      <c r="P287" t="s">
        <v>565</v>
      </c>
      <c r="Q287">
        <v>35</v>
      </c>
      <c r="R287">
        <v>0</v>
      </c>
    </row>
    <row r="288" spans="11:18" x14ac:dyDescent="0.25">
      <c r="L288" t="s">
        <v>567</v>
      </c>
      <c r="M288">
        <v>3001162</v>
      </c>
      <c r="N288">
        <v>100243443</v>
      </c>
      <c r="O288" t="s">
        <v>3</v>
      </c>
      <c r="Q288">
        <v>15</v>
      </c>
      <c r="R288">
        <v>50</v>
      </c>
    </row>
    <row r="289" spans="11:19" x14ac:dyDescent="0.25">
      <c r="K289" t="s">
        <v>568</v>
      </c>
      <c r="L289" t="s">
        <v>569</v>
      </c>
      <c r="M289">
        <v>2790207</v>
      </c>
      <c r="N289">
        <v>100218712</v>
      </c>
      <c r="O289" t="s">
        <v>3</v>
      </c>
      <c r="P289" t="s">
        <v>568</v>
      </c>
      <c r="Q289">
        <v>50</v>
      </c>
      <c r="R289">
        <v>0</v>
      </c>
    </row>
    <row r="290" spans="11:19" x14ac:dyDescent="0.25">
      <c r="K290" t="s">
        <v>570</v>
      </c>
      <c r="L290" t="s">
        <v>571</v>
      </c>
      <c r="M290">
        <v>2790208</v>
      </c>
      <c r="N290">
        <v>100218712</v>
      </c>
      <c r="O290" t="s">
        <v>3</v>
      </c>
      <c r="P290" t="s">
        <v>570</v>
      </c>
      <c r="Q290">
        <v>35</v>
      </c>
      <c r="R290">
        <v>0</v>
      </c>
    </row>
    <row r="291" spans="11:19" x14ac:dyDescent="0.25">
      <c r="K291" t="s">
        <v>572</v>
      </c>
      <c r="L291" t="s">
        <v>573</v>
      </c>
      <c r="M291">
        <v>3162286</v>
      </c>
      <c r="N291">
        <v>100342680</v>
      </c>
      <c r="O291" t="s">
        <v>3</v>
      </c>
      <c r="P291" t="s">
        <v>572</v>
      </c>
      <c r="Q291">
        <v>20</v>
      </c>
    </row>
    <row r="292" spans="11:19" x14ac:dyDescent="0.25">
      <c r="K292" t="s">
        <v>574</v>
      </c>
      <c r="L292" t="s">
        <v>575</v>
      </c>
      <c r="M292">
        <v>3162296</v>
      </c>
      <c r="N292">
        <v>100342680</v>
      </c>
      <c r="O292" t="s">
        <v>3</v>
      </c>
      <c r="P292" t="s">
        <v>574</v>
      </c>
      <c r="Q292">
        <v>20</v>
      </c>
    </row>
    <row r="293" spans="11:19" x14ac:dyDescent="0.25">
      <c r="L293" t="s">
        <v>576</v>
      </c>
      <c r="M293">
        <v>3130920</v>
      </c>
      <c r="N293">
        <v>100126346</v>
      </c>
      <c r="O293" t="s">
        <v>3</v>
      </c>
    </row>
    <row r="294" spans="11:19" x14ac:dyDescent="0.25">
      <c r="L294" t="s">
        <v>577</v>
      </c>
      <c r="M294">
        <v>3150538</v>
      </c>
      <c r="N294">
        <v>100174045</v>
      </c>
      <c r="O294" t="s">
        <v>3</v>
      </c>
      <c r="Q294">
        <v>25</v>
      </c>
      <c r="R294">
        <v>2240</v>
      </c>
    </row>
    <row r="295" spans="11:19" x14ac:dyDescent="0.25">
      <c r="L295" t="s">
        <v>578</v>
      </c>
      <c r="M295">
        <v>3028472</v>
      </c>
      <c r="N295">
        <v>100128686</v>
      </c>
      <c r="O295" t="s">
        <v>3</v>
      </c>
    </row>
    <row r="296" spans="11:19" x14ac:dyDescent="0.25">
      <c r="L296" t="s">
        <v>579</v>
      </c>
      <c r="M296">
        <v>3001579</v>
      </c>
      <c r="N296">
        <v>100243444</v>
      </c>
      <c r="O296" t="s">
        <v>3</v>
      </c>
    </row>
    <row r="297" spans="11:19" x14ac:dyDescent="0.25">
      <c r="L297" t="s">
        <v>580</v>
      </c>
      <c r="M297">
        <v>3001146</v>
      </c>
      <c r="N297">
        <v>100243445</v>
      </c>
      <c r="O297" t="s">
        <v>3</v>
      </c>
    </row>
    <row r="298" spans="11:19" x14ac:dyDescent="0.25">
      <c r="K298" t="s">
        <v>581</v>
      </c>
      <c r="L298" t="s">
        <v>582</v>
      </c>
      <c r="M298">
        <v>3162312</v>
      </c>
      <c r="N298">
        <v>100342680</v>
      </c>
      <c r="O298" t="s">
        <v>3</v>
      </c>
      <c r="P298" t="s">
        <v>581</v>
      </c>
      <c r="Q298">
        <v>15</v>
      </c>
      <c r="R298">
        <v>55.68</v>
      </c>
    </row>
    <row r="299" spans="11:19" x14ac:dyDescent="0.25">
      <c r="L299" t="s">
        <v>583</v>
      </c>
      <c r="M299">
        <v>3000177</v>
      </c>
      <c r="N299">
        <v>100243319</v>
      </c>
      <c r="O299" t="s">
        <v>3</v>
      </c>
    </row>
    <row r="300" spans="11:19" x14ac:dyDescent="0.25">
      <c r="L300" t="s">
        <v>584</v>
      </c>
      <c r="M300">
        <v>3046445</v>
      </c>
      <c r="N300">
        <v>100243341</v>
      </c>
      <c r="O300" t="s">
        <v>3</v>
      </c>
      <c r="R300">
        <v>75</v>
      </c>
    </row>
    <row r="301" spans="11:19" x14ac:dyDescent="0.25">
      <c r="L301" t="s">
        <v>585</v>
      </c>
      <c r="M301">
        <v>3001570</v>
      </c>
      <c r="N301">
        <v>100243444</v>
      </c>
      <c r="O301" t="s">
        <v>3</v>
      </c>
    </row>
    <row r="302" spans="11:19" x14ac:dyDescent="0.25">
      <c r="K302" t="s">
        <v>380</v>
      </c>
      <c r="L302" t="s">
        <v>586</v>
      </c>
      <c r="M302">
        <v>3176843</v>
      </c>
      <c r="N302">
        <v>100342680</v>
      </c>
      <c r="O302" t="s">
        <v>1</v>
      </c>
      <c r="P302" t="s">
        <v>380</v>
      </c>
      <c r="Q302">
        <v>15</v>
      </c>
      <c r="R302">
        <v>1381.38</v>
      </c>
    </row>
    <row r="303" spans="11:19" x14ac:dyDescent="0.25">
      <c r="K303" t="s">
        <v>587</v>
      </c>
      <c r="L303" t="s">
        <v>588</v>
      </c>
      <c r="M303">
        <v>3162288</v>
      </c>
      <c r="N303">
        <v>100342680</v>
      </c>
      <c r="O303" t="s">
        <v>3</v>
      </c>
      <c r="P303" t="s">
        <v>587</v>
      </c>
      <c r="Q303">
        <v>20</v>
      </c>
      <c r="S303" t="s">
        <v>1266</v>
      </c>
    </row>
    <row r="304" spans="11:19" x14ac:dyDescent="0.25">
      <c r="K304" t="s">
        <v>589</v>
      </c>
      <c r="L304" t="s">
        <v>590</v>
      </c>
      <c r="M304">
        <v>3162287</v>
      </c>
      <c r="N304">
        <v>100342680</v>
      </c>
      <c r="O304" t="s">
        <v>3</v>
      </c>
      <c r="P304" t="s">
        <v>589</v>
      </c>
      <c r="Q304">
        <v>20</v>
      </c>
    </row>
    <row r="305" spans="11:18" x14ac:dyDescent="0.25">
      <c r="K305" t="s">
        <v>591</v>
      </c>
      <c r="L305" t="s">
        <v>592</v>
      </c>
      <c r="M305">
        <v>2575378</v>
      </c>
      <c r="N305">
        <v>100126345</v>
      </c>
      <c r="O305" t="s">
        <v>3</v>
      </c>
      <c r="P305" t="s">
        <v>591</v>
      </c>
      <c r="Q305">
        <v>50</v>
      </c>
      <c r="R305">
        <v>3000</v>
      </c>
    </row>
    <row r="306" spans="11:18" x14ac:dyDescent="0.25">
      <c r="K306" t="s">
        <v>593</v>
      </c>
      <c r="L306" t="s">
        <v>594</v>
      </c>
      <c r="M306">
        <v>2575379</v>
      </c>
      <c r="N306">
        <v>100126345</v>
      </c>
      <c r="O306" t="s">
        <v>3</v>
      </c>
      <c r="P306" t="s">
        <v>593</v>
      </c>
      <c r="Q306">
        <v>10</v>
      </c>
      <c r="R306">
        <v>350</v>
      </c>
    </row>
    <row r="307" spans="11:18" x14ac:dyDescent="0.25">
      <c r="L307" t="s">
        <v>595</v>
      </c>
      <c r="M307">
        <v>3002827</v>
      </c>
      <c r="N307">
        <v>100243328</v>
      </c>
      <c r="O307" t="s">
        <v>3</v>
      </c>
    </row>
    <row r="308" spans="11:18" x14ac:dyDescent="0.25">
      <c r="L308" t="s">
        <v>596</v>
      </c>
      <c r="M308">
        <v>2999157</v>
      </c>
      <c r="N308">
        <v>100126346</v>
      </c>
      <c r="O308" t="s">
        <v>3</v>
      </c>
    </row>
    <row r="309" spans="11:18" x14ac:dyDescent="0.25">
      <c r="L309" t="s">
        <v>597</v>
      </c>
      <c r="M309">
        <v>3061257</v>
      </c>
      <c r="N309">
        <v>100174045</v>
      </c>
      <c r="O309" t="s">
        <v>3</v>
      </c>
    </row>
    <row r="310" spans="11:18" x14ac:dyDescent="0.25">
      <c r="L310" t="s">
        <v>598</v>
      </c>
      <c r="M310">
        <v>3167905</v>
      </c>
      <c r="N310">
        <v>100361456</v>
      </c>
      <c r="O310" t="s">
        <v>1</v>
      </c>
    </row>
    <row r="311" spans="11:18" x14ac:dyDescent="0.25">
      <c r="K311" t="s">
        <v>380</v>
      </c>
      <c r="L311" t="s">
        <v>599</v>
      </c>
      <c r="M311">
        <v>3176841</v>
      </c>
      <c r="N311">
        <v>100342680</v>
      </c>
      <c r="O311" t="s">
        <v>1</v>
      </c>
      <c r="P311" t="s">
        <v>380</v>
      </c>
      <c r="Q311">
        <v>15</v>
      </c>
      <c r="R311">
        <v>5299.97</v>
      </c>
    </row>
    <row r="312" spans="11:18" x14ac:dyDescent="0.25">
      <c r="L312" t="s">
        <v>600</v>
      </c>
      <c r="M312">
        <v>3084353</v>
      </c>
      <c r="N312">
        <v>100243328</v>
      </c>
      <c r="O312" t="s">
        <v>1</v>
      </c>
    </row>
    <row r="313" spans="11:18" x14ac:dyDescent="0.25">
      <c r="K313" t="s">
        <v>601</v>
      </c>
      <c r="L313" t="s">
        <v>602</v>
      </c>
      <c r="M313">
        <v>3166290</v>
      </c>
      <c r="N313">
        <v>100126346</v>
      </c>
      <c r="O313" t="s">
        <v>3</v>
      </c>
      <c r="P313" t="s">
        <v>601</v>
      </c>
      <c r="Q313">
        <v>70</v>
      </c>
      <c r="R313">
        <v>0</v>
      </c>
    </row>
    <row r="314" spans="11:18" x14ac:dyDescent="0.25">
      <c r="K314" t="s">
        <v>603</v>
      </c>
      <c r="L314" t="s">
        <v>604</v>
      </c>
      <c r="M314">
        <v>3171162</v>
      </c>
      <c r="N314">
        <v>100243328</v>
      </c>
      <c r="O314" t="s">
        <v>3</v>
      </c>
      <c r="P314" t="s">
        <v>603</v>
      </c>
      <c r="Q314">
        <v>50</v>
      </c>
    </row>
    <row r="315" spans="11:18" x14ac:dyDescent="0.25">
      <c r="K315" t="s">
        <v>605</v>
      </c>
      <c r="L315" t="s">
        <v>606</v>
      </c>
      <c r="M315">
        <v>3166284</v>
      </c>
      <c r="N315">
        <v>100126346</v>
      </c>
      <c r="O315" t="s">
        <v>3</v>
      </c>
      <c r="P315" t="s">
        <v>605</v>
      </c>
      <c r="Q315">
        <v>70</v>
      </c>
      <c r="R315">
        <v>23723.200000000001</v>
      </c>
    </row>
    <row r="316" spans="11:18" x14ac:dyDescent="0.25">
      <c r="K316" t="s">
        <v>607</v>
      </c>
      <c r="L316" t="s">
        <v>608</v>
      </c>
      <c r="M316">
        <v>3166306</v>
      </c>
      <c r="N316">
        <v>100126346</v>
      </c>
      <c r="O316" t="s">
        <v>3</v>
      </c>
      <c r="P316" t="s">
        <v>607</v>
      </c>
      <c r="Q316">
        <v>70</v>
      </c>
      <c r="R316">
        <v>12280.54</v>
      </c>
    </row>
    <row r="317" spans="11:18" x14ac:dyDescent="0.25">
      <c r="L317" t="s">
        <v>609</v>
      </c>
      <c r="M317">
        <v>3068089</v>
      </c>
      <c r="N317">
        <v>100126346</v>
      </c>
      <c r="O317" t="s">
        <v>3</v>
      </c>
    </row>
    <row r="318" spans="11:18" x14ac:dyDescent="0.25">
      <c r="K318" t="s">
        <v>610</v>
      </c>
      <c r="L318" t="s">
        <v>611</v>
      </c>
      <c r="M318">
        <v>3162338</v>
      </c>
      <c r="N318">
        <v>100361456</v>
      </c>
      <c r="O318" t="s">
        <v>3</v>
      </c>
      <c r="P318" t="s">
        <v>610</v>
      </c>
      <c r="Q318">
        <v>20</v>
      </c>
      <c r="R318">
        <v>350</v>
      </c>
    </row>
    <row r="319" spans="11:18" x14ac:dyDescent="0.25">
      <c r="K319" t="s">
        <v>612</v>
      </c>
      <c r="L319" t="s">
        <v>613</v>
      </c>
      <c r="M319">
        <v>3169013</v>
      </c>
      <c r="N319">
        <v>100342680</v>
      </c>
      <c r="O319" t="s">
        <v>3</v>
      </c>
      <c r="P319" t="s">
        <v>612</v>
      </c>
      <c r="Q319">
        <v>20</v>
      </c>
      <c r="R319">
        <v>5000</v>
      </c>
    </row>
    <row r="320" spans="11:18" x14ac:dyDescent="0.25">
      <c r="L320" t="s">
        <v>614</v>
      </c>
      <c r="M320">
        <v>3167914</v>
      </c>
      <c r="N320">
        <v>100361456</v>
      </c>
      <c r="O320" t="s">
        <v>1</v>
      </c>
    </row>
    <row r="321" spans="11:18" x14ac:dyDescent="0.25">
      <c r="L321" t="s">
        <v>615</v>
      </c>
      <c r="M321">
        <v>3001167</v>
      </c>
      <c r="N321">
        <v>100243444</v>
      </c>
      <c r="O321" t="s">
        <v>3</v>
      </c>
      <c r="Q321">
        <v>15</v>
      </c>
      <c r="R321">
        <v>2200</v>
      </c>
    </row>
    <row r="322" spans="11:18" x14ac:dyDescent="0.25">
      <c r="K322" t="s">
        <v>616</v>
      </c>
      <c r="L322" t="s">
        <v>617</v>
      </c>
      <c r="M322">
        <v>3162337</v>
      </c>
      <c r="N322">
        <v>100361456</v>
      </c>
      <c r="O322" t="s">
        <v>3</v>
      </c>
      <c r="P322" t="s">
        <v>616</v>
      </c>
      <c r="Q322">
        <v>20</v>
      </c>
      <c r="R322">
        <v>3500</v>
      </c>
    </row>
    <row r="323" spans="11:18" x14ac:dyDescent="0.25">
      <c r="L323" t="s">
        <v>618</v>
      </c>
      <c r="M323">
        <v>3001175</v>
      </c>
      <c r="N323">
        <v>100243445</v>
      </c>
      <c r="O323" t="s">
        <v>3</v>
      </c>
      <c r="Q323">
        <v>15</v>
      </c>
      <c r="R323">
        <v>200</v>
      </c>
    </row>
    <row r="324" spans="11:18" x14ac:dyDescent="0.25">
      <c r="L324" t="s">
        <v>619</v>
      </c>
      <c r="M324">
        <v>3130184</v>
      </c>
      <c r="N324">
        <v>100128868</v>
      </c>
      <c r="O324" t="s">
        <v>3</v>
      </c>
    </row>
    <row r="325" spans="11:18" x14ac:dyDescent="0.25">
      <c r="L325" t="s">
        <v>620</v>
      </c>
      <c r="M325">
        <v>3004503</v>
      </c>
      <c r="N325">
        <v>100128868</v>
      </c>
      <c r="O325" t="s">
        <v>3</v>
      </c>
    </row>
    <row r="326" spans="11:18" x14ac:dyDescent="0.25">
      <c r="L326" t="s">
        <v>621</v>
      </c>
      <c r="M326">
        <v>3000161</v>
      </c>
      <c r="N326">
        <v>100243436</v>
      </c>
      <c r="O326" t="s">
        <v>3</v>
      </c>
    </row>
    <row r="327" spans="11:18" x14ac:dyDescent="0.25">
      <c r="L327" t="s">
        <v>622</v>
      </c>
      <c r="M327">
        <v>3059456</v>
      </c>
      <c r="N327">
        <v>100128868</v>
      </c>
      <c r="O327" t="s">
        <v>3</v>
      </c>
    </row>
    <row r="328" spans="11:18" x14ac:dyDescent="0.25">
      <c r="L328" t="s">
        <v>623</v>
      </c>
      <c r="M328">
        <v>3160966</v>
      </c>
      <c r="N328">
        <v>100361457</v>
      </c>
      <c r="O328" t="s">
        <v>3</v>
      </c>
    </row>
    <row r="329" spans="11:18" x14ac:dyDescent="0.25">
      <c r="K329" t="s">
        <v>624</v>
      </c>
      <c r="L329" t="s">
        <v>625</v>
      </c>
      <c r="M329">
        <v>2579321</v>
      </c>
      <c r="N329">
        <v>100361456</v>
      </c>
      <c r="O329" t="s">
        <v>3</v>
      </c>
      <c r="P329" t="s">
        <v>624</v>
      </c>
      <c r="Q329">
        <v>50</v>
      </c>
    </row>
    <row r="330" spans="11:18" x14ac:dyDescent="0.25">
      <c r="L330" t="s">
        <v>626</v>
      </c>
      <c r="M330">
        <v>2779719</v>
      </c>
      <c r="N330">
        <v>100218712</v>
      </c>
      <c r="O330" t="s">
        <v>3</v>
      </c>
      <c r="Q330">
        <v>50</v>
      </c>
      <c r="R330">
        <v>21850</v>
      </c>
    </row>
    <row r="331" spans="11:18" x14ac:dyDescent="0.25">
      <c r="K331" t="s">
        <v>627</v>
      </c>
      <c r="L331" t="s">
        <v>628</v>
      </c>
      <c r="M331">
        <v>3162334</v>
      </c>
      <c r="N331">
        <v>100361456</v>
      </c>
      <c r="O331" t="s">
        <v>3</v>
      </c>
      <c r="P331" t="s">
        <v>627</v>
      </c>
      <c r="Q331">
        <v>20</v>
      </c>
      <c r="R331">
        <v>250</v>
      </c>
    </row>
    <row r="332" spans="11:18" x14ac:dyDescent="0.25">
      <c r="L332" t="s">
        <v>629</v>
      </c>
      <c r="M332">
        <v>3001163</v>
      </c>
      <c r="N332">
        <v>100243443</v>
      </c>
      <c r="O332" t="s">
        <v>3</v>
      </c>
    </row>
    <row r="333" spans="11:18" x14ac:dyDescent="0.25">
      <c r="L333" t="s">
        <v>630</v>
      </c>
      <c r="M333">
        <v>3060218</v>
      </c>
      <c r="N333">
        <v>100348139</v>
      </c>
      <c r="O333" t="s">
        <v>3</v>
      </c>
    </row>
    <row r="334" spans="11:18" x14ac:dyDescent="0.25">
      <c r="L334" t="s">
        <v>631</v>
      </c>
      <c r="M334">
        <v>3161032</v>
      </c>
      <c r="N334">
        <v>100288543</v>
      </c>
      <c r="O334" t="s">
        <v>3</v>
      </c>
    </row>
    <row r="335" spans="11:18" x14ac:dyDescent="0.25">
      <c r="L335" t="s">
        <v>632</v>
      </c>
      <c r="M335">
        <v>3001168</v>
      </c>
      <c r="N335">
        <v>100243446</v>
      </c>
      <c r="O335" t="s">
        <v>3</v>
      </c>
    </row>
    <row r="336" spans="11:18" x14ac:dyDescent="0.25">
      <c r="L336" t="s">
        <v>633</v>
      </c>
      <c r="M336">
        <v>3060495</v>
      </c>
      <c r="N336">
        <v>100233399</v>
      </c>
      <c r="O336" t="s">
        <v>3</v>
      </c>
    </row>
    <row r="337" spans="11:18" x14ac:dyDescent="0.25">
      <c r="L337" t="s">
        <v>634</v>
      </c>
      <c r="M337">
        <v>3094718</v>
      </c>
      <c r="N337">
        <v>100194669</v>
      </c>
      <c r="O337" t="s">
        <v>3</v>
      </c>
    </row>
    <row r="338" spans="11:18" x14ac:dyDescent="0.25">
      <c r="K338" t="s">
        <v>635</v>
      </c>
      <c r="L338" t="s">
        <v>636</v>
      </c>
      <c r="M338">
        <v>2849891</v>
      </c>
      <c r="N338">
        <v>100244278</v>
      </c>
      <c r="O338" t="s">
        <v>3</v>
      </c>
      <c r="P338" t="s">
        <v>635</v>
      </c>
    </row>
    <row r="339" spans="11:18" x14ac:dyDescent="0.25">
      <c r="K339" t="s">
        <v>637</v>
      </c>
      <c r="L339" t="s">
        <v>638</v>
      </c>
      <c r="M339">
        <v>3159025</v>
      </c>
      <c r="N339">
        <v>100244278</v>
      </c>
      <c r="O339" t="s">
        <v>1</v>
      </c>
      <c r="P339" t="s">
        <v>637</v>
      </c>
      <c r="Q339">
        <v>60</v>
      </c>
    </row>
    <row r="340" spans="11:18" x14ac:dyDescent="0.25">
      <c r="K340" t="s">
        <v>639</v>
      </c>
      <c r="L340" t="s">
        <v>640</v>
      </c>
      <c r="M340">
        <v>3169014</v>
      </c>
      <c r="N340">
        <v>100342680</v>
      </c>
      <c r="O340" t="s">
        <v>3</v>
      </c>
      <c r="P340" t="s">
        <v>639</v>
      </c>
      <c r="Q340">
        <v>20</v>
      </c>
      <c r="R340">
        <v>500</v>
      </c>
    </row>
    <row r="341" spans="11:18" x14ac:dyDescent="0.25">
      <c r="L341" t="s">
        <v>641</v>
      </c>
      <c r="M341">
        <v>3046507</v>
      </c>
      <c r="N341">
        <v>100194669</v>
      </c>
      <c r="O341" t="s">
        <v>3</v>
      </c>
    </row>
    <row r="342" spans="11:18" x14ac:dyDescent="0.25">
      <c r="L342" t="s">
        <v>642</v>
      </c>
      <c r="M342">
        <v>3046506</v>
      </c>
      <c r="N342">
        <v>100194669</v>
      </c>
      <c r="O342" t="s">
        <v>3</v>
      </c>
    </row>
    <row r="343" spans="11:18" x14ac:dyDescent="0.25">
      <c r="L343" t="s">
        <v>643</v>
      </c>
      <c r="M343">
        <v>3001602</v>
      </c>
      <c r="N343">
        <v>100243344</v>
      </c>
      <c r="O343" t="s">
        <v>3</v>
      </c>
    </row>
    <row r="344" spans="11:18" x14ac:dyDescent="0.25">
      <c r="K344" t="s">
        <v>644</v>
      </c>
      <c r="L344" t="s">
        <v>645</v>
      </c>
      <c r="M344">
        <v>3162336</v>
      </c>
      <c r="N344">
        <v>100361456</v>
      </c>
      <c r="O344" t="s">
        <v>3</v>
      </c>
      <c r="P344" t="s">
        <v>644</v>
      </c>
      <c r="Q344">
        <v>20</v>
      </c>
      <c r="R344">
        <v>350</v>
      </c>
    </row>
    <row r="345" spans="11:18" x14ac:dyDescent="0.25">
      <c r="K345" t="s">
        <v>646</v>
      </c>
      <c r="L345" t="s">
        <v>647</v>
      </c>
      <c r="M345">
        <v>3162335</v>
      </c>
      <c r="N345">
        <v>100361456</v>
      </c>
      <c r="O345" t="s">
        <v>3</v>
      </c>
      <c r="P345" t="s">
        <v>646</v>
      </c>
      <c r="Q345">
        <v>20</v>
      </c>
      <c r="R345">
        <v>500</v>
      </c>
    </row>
    <row r="346" spans="11:18" x14ac:dyDescent="0.25">
      <c r="L346" t="s">
        <v>648</v>
      </c>
      <c r="M346">
        <v>3087543</v>
      </c>
      <c r="N346">
        <v>100128686</v>
      </c>
      <c r="O346" t="s">
        <v>1</v>
      </c>
    </row>
    <row r="347" spans="11:18" x14ac:dyDescent="0.25">
      <c r="L347" t="s">
        <v>649</v>
      </c>
      <c r="M347">
        <v>3028395</v>
      </c>
      <c r="N347">
        <v>100128686</v>
      </c>
      <c r="O347" t="s">
        <v>1</v>
      </c>
      <c r="Q347">
        <v>50</v>
      </c>
    </row>
    <row r="348" spans="11:18" x14ac:dyDescent="0.25">
      <c r="L348" t="s">
        <v>650</v>
      </c>
      <c r="M348">
        <v>3028392</v>
      </c>
      <c r="N348">
        <v>100128686</v>
      </c>
      <c r="O348" t="s">
        <v>1</v>
      </c>
    </row>
    <row r="349" spans="11:18" x14ac:dyDescent="0.25">
      <c r="L349" t="s">
        <v>651</v>
      </c>
      <c r="M349">
        <v>3087542</v>
      </c>
      <c r="N349">
        <v>100128686</v>
      </c>
      <c r="O349" t="s">
        <v>3</v>
      </c>
    </row>
    <row r="350" spans="11:18" x14ac:dyDescent="0.25">
      <c r="L350" t="s">
        <v>652</v>
      </c>
      <c r="M350">
        <v>3028397</v>
      </c>
      <c r="N350">
        <v>100128686</v>
      </c>
      <c r="O350" t="s">
        <v>1</v>
      </c>
      <c r="Q350">
        <v>50</v>
      </c>
    </row>
    <row r="351" spans="11:18" x14ac:dyDescent="0.25">
      <c r="L351" t="s">
        <v>653</v>
      </c>
      <c r="M351">
        <v>3087540</v>
      </c>
      <c r="N351">
        <v>100128686</v>
      </c>
      <c r="O351" t="s">
        <v>1</v>
      </c>
    </row>
    <row r="352" spans="11:18" x14ac:dyDescent="0.25">
      <c r="L352" t="s">
        <v>654</v>
      </c>
      <c r="M352">
        <v>3028398</v>
      </c>
      <c r="N352">
        <v>100128686</v>
      </c>
      <c r="O352" t="s">
        <v>1</v>
      </c>
      <c r="Q352">
        <v>50</v>
      </c>
    </row>
    <row r="353" spans="11:19" x14ac:dyDescent="0.25">
      <c r="L353" t="s">
        <v>655</v>
      </c>
      <c r="M353">
        <v>3028396</v>
      </c>
      <c r="N353">
        <v>100128686</v>
      </c>
      <c r="O353" t="s">
        <v>1</v>
      </c>
      <c r="Q353">
        <v>50</v>
      </c>
    </row>
    <row r="354" spans="11:19" x14ac:dyDescent="0.25">
      <c r="L354" t="s">
        <v>656</v>
      </c>
      <c r="M354">
        <v>3028393</v>
      </c>
      <c r="N354">
        <v>100128686</v>
      </c>
      <c r="O354" t="s">
        <v>1</v>
      </c>
    </row>
    <row r="355" spans="11:19" x14ac:dyDescent="0.25">
      <c r="K355" t="s">
        <v>657</v>
      </c>
      <c r="L355" t="s">
        <v>658</v>
      </c>
      <c r="M355">
        <v>2790214</v>
      </c>
      <c r="N355">
        <v>100218712</v>
      </c>
      <c r="O355" t="s">
        <v>3</v>
      </c>
      <c r="P355" t="s">
        <v>657</v>
      </c>
      <c r="Q355">
        <v>35</v>
      </c>
      <c r="R355">
        <v>0</v>
      </c>
    </row>
    <row r="356" spans="11:19" x14ac:dyDescent="0.25">
      <c r="L356" t="s">
        <v>659</v>
      </c>
      <c r="M356">
        <v>3004471</v>
      </c>
      <c r="N356">
        <v>100243328</v>
      </c>
      <c r="O356" t="s">
        <v>3</v>
      </c>
      <c r="Q356">
        <v>50</v>
      </c>
    </row>
    <row r="357" spans="11:19" x14ac:dyDescent="0.25">
      <c r="K357" t="s">
        <v>660</v>
      </c>
      <c r="L357" t="s">
        <v>661</v>
      </c>
      <c r="M357">
        <v>2779688</v>
      </c>
      <c r="N357">
        <v>100218712</v>
      </c>
      <c r="O357" t="s">
        <v>3</v>
      </c>
      <c r="P357" t="s">
        <v>660</v>
      </c>
      <c r="Q357">
        <v>50</v>
      </c>
    </row>
    <row r="358" spans="11:19" x14ac:dyDescent="0.25">
      <c r="K358" t="s">
        <v>662</v>
      </c>
      <c r="L358" t="s">
        <v>663</v>
      </c>
      <c r="M358">
        <v>2790184</v>
      </c>
      <c r="N358">
        <v>100218712</v>
      </c>
      <c r="O358" t="s">
        <v>3</v>
      </c>
      <c r="P358" t="s">
        <v>662</v>
      </c>
      <c r="Q358">
        <v>35</v>
      </c>
      <c r="R358">
        <v>0</v>
      </c>
    </row>
    <row r="359" spans="11:19" x14ac:dyDescent="0.25">
      <c r="K359" t="s">
        <v>664</v>
      </c>
      <c r="L359" t="s">
        <v>665</v>
      </c>
      <c r="M359">
        <v>3153991</v>
      </c>
      <c r="N359">
        <v>100243319</v>
      </c>
      <c r="O359" t="s">
        <v>1</v>
      </c>
      <c r="P359" t="s">
        <v>664</v>
      </c>
      <c r="Q359">
        <v>50</v>
      </c>
    </row>
    <row r="360" spans="11:19" x14ac:dyDescent="0.25">
      <c r="K360" t="s">
        <v>664</v>
      </c>
      <c r="L360" t="s">
        <v>666</v>
      </c>
      <c r="M360">
        <v>3153995</v>
      </c>
      <c r="N360">
        <v>100243319</v>
      </c>
      <c r="O360" t="s">
        <v>1</v>
      </c>
      <c r="P360" t="s">
        <v>664</v>
      </c>
      <c r="Q360">
        <v>50</v>
      </c>
    </row>
    <row r="361" spans="11:19" x14ac:dyDescent="0.25">
      <c r="K361" t="s">
        <v>667</v>
      </c>
      <c r="L361" t="s">
        <v>668</v>
      </c>
      <c r="M361">
        <v>3178577</v>
      </c>
      <c r="N361">
        <v>100218712</v>
      </c>
      <c r="O361" t="s">
        <v>1</v>
      </c>
      <c r="P361" t="s">
        <v>667</v>
      </c>
      <c r="Q361">
        <v>50</v>
      </c>
      <c r="R361">
        <v>0</v>
      </c>
      <c r="S361" t="s">
        <v>380</v>
      </c>
    </row>
    <row r="362" spans="11:19" x14ac:dyDescent="0.25">
      <c r="K362" t="s">
        <v>669</v>
      </c>
      <c r="L362" t="s">
        <v>670</v>
      </c>
      <c r="M362">
        <v>3059805</v>
      </c>
      <c r="N362">
        <v>100174045</v>
      </c>
      <c r="O362" t="s">
        <v>3</v>
      </c>
      <c r="P362" t="s">
        <v>669</v>
      </c>
    </row>
    <row r="363" spans="11:19" x14ac:dyDescent="0.25">
      <c r="K363" t="s">
        <v>671</v>
      </c>
      <c r="L363" t="s">
        <v>672</v>
      </c>
      <c r="M363">
        <v>2801910</v>
      </c>
      <c r="N363">
        <v>100218712</v>
      </c>
      <c r="O363" t="s">
        <v>3</v>
      </c>
      <c r="P363" t="s">
        <v>671</v>
      </c>
    </row>
    <row r="364" spans="11:19" x14ac:dyDescent="0.25">
      <c r="L364" t="s">
        <v>673</v>
      </c>
      <c r="M364">
        <v>3052925</v>
      </c>
      <c r="N364">
        <v>100174045</v>
      </c>
      <c r="O364" t="s">
        <v>3</v>
      </c>
    </row>
    <row r="365" spans="11:19" x14ac:dyDescent="0.25">
      <c r="K365" t="s">
        <v>674</v>
      </c>
      <c r="L365" t="s">
        <v>675</v>
      </c>
      <c r="M365">
        <v>3162289</v>
      </c>
      <c r="N365">
        <v>100342680</v>
      </c>
      <c r="O365" t="s">
        <v>3</v>
      </c>
      <c r="P365" t="s">
        <v>674</v>
      </c>
      <c r="Q365">
        <v>20</v>
      </c>
    </row>
    <row r="366" spans="11:19" x14ac:dyDescent="0.25">
      <c r="L366" t="s">
        <v>676</v>
      </c>
      <c r="M366">
        <v>3001563</v>
      </c>
      <c r="N366">
        <v>100243445</v>
      </c>
      <c r="O366" t="s">
        <v>3</v>
      </c>
      <c r="Q366">
        <v>15</v>
      </c>
      <c r="R366">
        <v>150</v>
      </c>
    </row>
    <row r="367" spans="11:19" x14ac:dyDescent="0.25">
      <c r="L367" t="s">
        <v>677</v>
      </c>
      <c r="M367">
        <v>3001164</v>
      </c>
      <c r="N367">
        <v>100243443</v>
      </c>
      <c r="O367" t="s">
        <v>3</v>
      </c>
      <c r="Q367">
        <v>15</v>
      </c>
      <c r="R367">
        <v>150</v>
      </c>
    </row>
    <row r="368" spans="11:19" x14ac:dyDescent="0.25">
      <c r="L368" t="s">
        <v>678</v>
      </c>
      <c r="M368">
        <v>3001166</v>
      </c>
      <c r="N368">
        <v>100243446</v>
      </c>
      <c r="O368" t="s">
        <v>3</v>
      </c>
    </row>
    <row r="369" spans="11:18" x14ac:dyDescent="0.25">
      <c r="K369" t="s">
        <v>593</v>
      </c>
      <c r="L369" t="s">
        <v>679</v>
      </c>
      <c r="M369">
        <v>3001963</v>
      </c>
      <c r="N369">
        <v>100102081</v>
      </c>
      <c r="O369" t="s">
        <v>3</v>
      </c>
      <c r="P369" t="s">
        <v>593</v>
      </c>
    </row>
    <row r="370" spans="11:18" x14ac:dyDescent="0.25">
      <c r="L370" t="s">
        <v>680</v>
      </c>
      <c r="M370">
        <v>3026297</v>
      </c>
      <c r="N370">
        <v>100126346</v>
      </c>
      <c r="O370" t="s">
        <v>3</v>
      </c>
    </row>
    <row r="371" spans="11:18" x14ac:dyDescent="0.25">
      <c r="K371" t="s">
        <v>681</v>
      </c>
      <c r="L371" t="s">
        <v>682</v>
      </c>
      <c r="M371">
        <v>3124115</v>
      </c>
      <c r="N371">
        <v>100174045</v>
      </c>
      <c r="O371" t="s">
        <v>3</v>
      </c>
      <c r="P371" t="s">
        <v>681</v>
      </c>
      <c r="R371">
        <v>4244</v>
      </c>
    </row>
    <row r="372" spans="11:18" x14ac:dyDescent="0.25">
      <c r="L372" t="s">
        <v>683</v>
      </c>
      <c r="M372">
        <v>2999437</v>
      </c>
      <c r="N372">
        <v>100126346</v>
      </c>
      <c r="O372" t="s">
        <v>3</v>
      </c>
    </row>
    <row r="373" spans="11:18" x14ac:dyDescent="0.25">
      <c r="K373" t="s">
        <v>684</v>
      </c>
      <c r="L373" t="s">
        <v>685</v>
      </c>
      <c r="M373">
        <v>3053649</v>
      </c>
      <c r="N373">
        <v>100174045</v>
      </c>
      <c r="O373" t="s">
        <v>3</v>
      </c>
      <c r="P373" t="s">
        <v>684</v>
      </c>
    </row>
    <row r="374" spans="11:18" x14ac:dyDescent="0.25">
      <c r="K374" t="s">
        <v>686</v>
      </c>
      <c r="L374" t="s">
        <v>687</v>
      </c>
      <c r="M374">
        <v>3053648</v>
      </c>
      <c r="N374">
        <v>100174045</v>
      </c>
      <c r="O374" t="s">
        <v>3</v>
      </c>
      <c r="P374" t="s">
        <v>686</v>
      </c>
    </row>
    <row r="375" spans="11:18" x14ac:dyDescent="0.25">
      <c r="K375" t="s">
        <v>688</v>
      </c>
      <c r="L375" t="s">
        <v>689</v>
      </c>
      <c r="M375">
        <v>3154007</v>
      </c>
      <c r="N375">
        <v>100243319</v>
      </c>
      <c r="O375" t="s">
        <v>1</v>
      </c>
      <c r="P375" t="s">
        <v>688</v>
      </c>
      <c r="Q375">
        <v>50</v>
      </c>
    </row>
    <row r="376" spans="11:18" x14ac:dyDescent="0.25">
      <c r="L376" t="s">
        <v>690</v>
      </c>
      <c r="M376">
        <v>3000596</v>
      </c>
      <c r="N376">
        <v>100126438</v>
      </c>
      <c r="O376" t="s">
        <v>3</v>
      </c>
    </row>
    <row r="377" spans="11:18" x14ac:dyDescent="0.25">
      <c r="L377" t="s">
        <v>691</v>
      </c>
      <c r="M377">
        <v>3000593</v>
      </c>
      <c r="N377">
        <v>100126438</v>
      </c>
      <c r="O377" t="s">
        <v>3</v>
      </c>
    </row>
    <row r="378" spans="11:18" x14ac:dyDescent="0.25">
      <c r="L378" t="s">
        <v>692</v>
      </c>
      <c r="M378">
        <v>3000597</v>
      </c>
      <c r="N378">
        <v>100126438</v>
      </c>
      <c r="O378" t="s">
        <v>3</v>
      </c>
    </row>
    <row r="379" spans="11:18" x14ac:dyDescent="0.25">
      <c r="L379" t="s">
        <v>693</v>
      </c>
      <c r="M379">
        <v>3000594</v>
      </c>
      <c r="N379">
        <v>100126438</v>
      </c>
      <c r="O379" t="s">
        <v>3</v>
      </c>
    </row>
    <row r="380" spans="11:18" x14ac:dyDescent="0.25">
      <c r="L380" t="s">
        <v>694</v>
      </c>
      <c r="M380">
        <v>3053217</v>
      </c>
      <c r="N380">
        <v>100126438</v>
      </c>
      <c r="O380" t="s">
        <v>3</v>
      </c>
    </row>
    <row r="381" spans="11:18" x14ac:dyDescent="0.25">
      <c r="L381" t="s">
        <v>695</v>
      </c>
      <c r="M381">
        <v>3053216</v>
      </c>
      <c r="N381">
        <v>100126438</v>
      </c>
      <c r="O381" t="s">
        <v>3</v>
      </c>
    </row>
    <row r="382" spans="11:18" x14ac:dyDescent="0.25">
      <c r="L382" t="s">
        <v>696</v>
      </c>
      <c r="M382">
        <v>3002793</v>
      </c>
      <c r="N382">
        <v>100243551</v>
      </c>
      <c r="O382" t="s">
        <v>3</v>
      </c>
    </row>
    <row r="383" spans="11:18" x14ac:dyDescent="0.25">
      <c r="L383" t="s">
        <v>697</v>
      </c>
      <c r="M383">
        <v>3053218</v>
      </c>
      <c r="N383">
        <v>100126438</v>
      </c>
      <c r="O383" t="s">
        <v>3</v>
      </c>
    </row>
    <row r="384" spans="11:18" x14ac:dyDescent="0.25">
      <c r="L384" t="s">
        <v>698</v>
      </c>
      <c r="M384">
        <v>3053219</v>
      </c>
      <c r="N384">
        <v>100126438</v>
      </c>
      <c r="O384" t="s">
        <v>3</v>
      </c>
    </row>
    <row r="385" spans="11:18" x14ac:dyDescent="0.25">
      <c r="L385" t="s">
        <v>699</v>
      </c>
      <c r="M385">
        <v>2638030</v>
      </c>
      <c r="N385">
        <v>100126350</v>
      </c>
      <c r="O385" t="s">
        <v>3</v>
      </c>
      <c r="Q385">
        <v>73</v>
      </c>
    </row>
    <row r="386" spans="11:18" x14ac:dyDescent="0.25">
      <c r="L386" t="s">
        <v>700</v>
      </c>
      <c r="M386">
        <v>2638033</v>
      </c>
      <c r="N386">
        <v>100126350</v>
      </c>
      <c r="O386" t="s">
        <v>3</v>
      </c>
      <c r="Q386">
        <v>73</v>
      </c>
    </row>
    <row r="387" spans="11:18" x14ac:dyDescent="0.25">
      <c r="L387" t="s">
        <v>701</v>
      </c>
      <c r="M387">
        <v>2991664</v>
      </c>
      <c r="N387">
        <v>100126350</v>
      </c>
      <c r="O387" t="s">
        <v>3</v>
      </c>
      <c r="Q387">
        <v>73</v>
      </c>
    </row>
    <row r="388" spans="11:18" x14ac:dyDescent="0.25">
      <c r="L388" t="s">
        <v>702</v>
      </c>
      <c r="M388">
        <v>3074242</v>
      </c>
      <c r="N388">
        <v>100126350</v>
      </c>
      <c r="O388" t="s">
        <v>3</v>
      </c>
    </row>
    <row r="389" spans="11:18" x14ac:dyDescent="0.25">
      <c r="L389" t="s">
        <v>703</v>
      </c>
      <c r="M389">
        <v>2638034</v>
      </c>
      <c r="N389">
        <v>100126350</v>
      </c>
      <c r="O389" t="s">
        <v>3</v>
      </c>
      <c r="Q389">
        <v>73</v>
      </c>
    </row>
    <row r="390" spans="11:18" x14ac:dyDescent="0.25">
      <c r="L390" t="s">
        <v>704</v>
      </c>
      <c r="M390">
        <v>3089098</v>
      </c>
      <c r="N390">
        <v>100126350</v>
      </c>
      <c r="O390" t="s">
        <v>3</v>
      </c>
    </row>
    <row r="391" spans="11:18" x14ac:dyDescent="0.25">
      <c r="L391" t="s">
        <v>705</v>
      </c>
      <c r="M391">
        <v>3002763</v>
      </c>
      <c r="N391">
        <v>100243342</v>
      </c>
      <c r="O391" t="s">
        <v>3</v>
      </c>
    </row>
    <row r="392" spans="11:18" x14ac:dyDescent="0.25">
      <c r="K392" t="s">
        <v>706</v>
      </c>
      <c r="L392" t="s">
        <v>707</v>
      </c>
      <c r="M392">
        <v>3053637</v>
      </c>
      <c r="N392">
        <v>100174045</v>
      </c>
      <c r="O392" t="s">
        <v>3</v>
      </c>
      <c r="P392" t="s">
        <v>706</v>
      </c>
    </row>
    <row r="393" spans="11:18" x14ac:dyDescent="0.25">
      <c r="L393" t="s">
        <v>708</v>
      </c>
      <c r="M393">
        <v>2643774</v>
      </c>
      <c r="N393">
        <v>100243551</v>
      </c>
      <c r="O393" t="s">
        <v>3</v>
      </c>
      <c r="Q393">
        <v>50</v>
      </c>
    </row>
    <row r="394" spans="11:18" x14ac:dyDescent="0.25">
      <c r="L394" t="s">
        <v>709</v>
      </c>
      <c r="M394">
        <v>3089774</v>
      </c>
      <c r="N394">
        <v>100243551</v>
      </c>
      <c r="O394" t="s">
        <v>3</v>
      </c>
      <c r="R394">
        <v>3.33</v>
      </c>
    </row>
    <row r="395" spans="11:18" x14ac:dyDescent="0.25">
      <c r="L395" t="s">
        <v>710</v>
      </c>
      <c r="M395">
        <v>2848559</v>
      </c>
      <c r="N395">
        <v>100243551</v>
      </c>
      <c r="O395" t="s">
        <v>3</v>
      </c>
    </row>
    <row r="396" spans="11:18" x14ac:dyDescent="0.25">
      <c r="L396" t="s">
        <v>711</v>
      </c>
      <c r="M396">
        <v>3089961</v>
      </c>
      <c r="N396">
        <v>100243551</v>
      </c>
      <c r="O396" t="s">
        <v>3</v>
      </c>
      <c r="R396">
        <v>1.2</v>
      </c>
    </row>
    <row r="397" spans="11:18" x14ac:dyDescent="0.25">
      <c r="L397" t="s">
        <v>712</v>
      </c>
      <c r="M397">
        <v>3174692</v>
      </c>
      <c r="N397">
        <v>100243551</v>
      </c>
      <c r="O397" t="s">
        <v>3</v>
      </c>
      <c r="R397">
        <v>18.03</v>
      </c>
    </row>
    <row r="398" spans="11:18" x14ac:dyDescent="0.25">
      <c r="L398" t="s">
        <v>713</v>
      </c>
      <c r="M398">
        <v>2643781</v>
      </c>
      <c r="N398">
        <v>100243551</v>
      </c>
      <c r="O398" t="s">
        <v>3</v>
      </c>
      <c r="Q398">
        <v>50</v>
      </c>
    </row>
    <row r="399" spans="11:18" x14ac:dyDescent="0.25">
      <c r="L399" t="s">
        <v>714</v>
      </c>
      <c r="M399">
        <v>2643775</v>
      </c>
      <c r="N399">
        <v>100126438</v>
      </c>
      <c r="O399" t="s">
        <v>3</v>
      </c>
      <c r="Q399">
        <v>50</v>
      </c>
    </row>
    <row r="400" spans="11:18" x14ac:dyDescent="0.25">
      <c r="K400" t="s">
        <v>715</v>
      </c>
      <c r="L400" t="s">
        <v>716</v>
      </c>
      <c r="M400">
        <v>2567865</v>
      </c>
      <c r="N400">
        <v>100126438</v>
      </c>
      <c r="O400" t="s">
        <v>3</v>
      </c>
      <c r="P400" t="s">
        <v>715</v>
      </c>
      <c r="Q400">
        <v>50</v>
      </c>
      <c r="R400">
        <v>6</v>
      </c>
    </row>
    <row r="401" spans="12:18" x14ac:dyDescent="0.25">
      <c r="L401" t="s">
        <v>717</v>
      </c>
      <c r="M401">
        <v>3138484</v>
      </c>
      <c r="N401">
        <v>100361614</v>
      </c>
      <c r="O401" t="s">
        <v>3</v>
      </c>
      <c r="R401">
        <v>50</v>
      </c>
    </row>
    <row r="402" spans="12:18" x14ac:dyDescent="0.25">
      <c r="L402" t="s">
        <v>718</v>
      </c>
      <c r="M402">
        <v>2678617</v>
      </c>
      <c r="N402">
        <v>100197183</v>
      </c>
      <c r="O402" t="s">
        <v>3</v>
      </c>
      <c r="Q402">
        <v>50</v>
      </c>
    </row>
    <row r="403" spans="12:18" x14ac:dyDescent="0.25">
      <c r="L403" t="s">
        <v>719</v>
      </c>
      <c r="M403">
        <v>3000392</v>
      </c>
      <c r="N403">
        <v>100243551</v>
      </c>
      <c r="O403" t="s">
        <v>3</v>
      </c>
    </row>
    <row r="404" spans="12:18" x14ac:dyDescent="0.25">
      <c r="L404" t="s">
        <v>720</v>
      </c>
      <c r="M404">
        <v>2999185</v>
      </c>
      <c r="N404">
        <v>100126438</v>
      </c>
      <c r="O404" t="s">
        <v>3</v>
      </c>
    </row>
    <row r="405" spans="12:18" x14ac:dyDescent="0.25">
      <c r="L405" t="s">
        <v>721</v>
      </c>
      <c r="M405">
        <v>3146744</v>
      </c>
      <c r="N405">
        <v>100361614</v>
      </c>
      <c r="O405" t="s">
        <v>3</v>
      </c>
      <c r="Q405">
        <v>250</v>
      </c>
      <c r="R405">
        <v>100</v>
      </c>
    </row>
    <row r="406" spans="12:18" x14ac:dyDescent="0.25">
      <c r="L406" t="s">
        <v>722</v>
      </c>
      <c r="M406">
        <v>3146740</v>
      </c>
      <c r="N406">
        <v>100361614</v>
      </c>
      <c r="O406" t="s">
        <v>3</v>
      </c>
      <c r="Q406">
        <v>250</v>
      </c>
      <c r="R406">
        <v>250</v>
      </c>
    </row>
    <row r="407" spans="12:18" x14ac:dyDescent="0.25">
      <c r="L407" t="s">
        <v>723</v>
      </c>
      <c r="M407">
        <v>3146746</v>
      </c>
      <c r="N407">
        <v>100361614</v>
      </c>
      <c r="O407" t="s">
        <v>3</v>
      </c>
      <c r="Q407">
        <v>250</v>
      </c>
      <c r="R407">
        <v>100</v>
      </c>
    </row>
    <row r="408" spans="12:18" x14ac:dyDescent="0.25">
      <c r="L408" t="s">
        <v>724</v>
      </c>
      <c r="M408">
        <v>3146748</v>
      </c>
      <c r="N408">
        <v>100361614</v>
      </c>
      <c r="O408" t="s">
        <v>3</v>
      </c>
      <c r="Q408">
        <v>250</v>
      </c>
      <c r="R408">
        <v>100</v>
      </c>
    </row>
    <row r="409" spans="12:18" x14ac:dyDescent="0.25">
      <c r="L409" t="s">
        <v>725</v>
      </c>
      <c r="M409">
        <v>3146743</v>
      </c>
      <c r="N409">
        <v>100361614</v>
      </c>
      <c r="O409" t="s">
        <v>3</v>
      </c>
      <c r="Q409">
        <v>250</v>
      </c>
      <c r="R409">
        <v>100</v>
      </c>
    </row>
    <row r="410" spans="12:18" x14ac:dyDescent="0.25">
      <c r="L410" t="s">
        <v>726</v>
      </c>
      <c r="M410">
        <v>3146747</v>
      </c>
      <c r="N410">
        <v>100361614</v>
      </c>
      <c r="O410" t="s">
        <v>3</v>
      </c>
      <c r="Q410">
        <v>250</v>
      </c>
      <c r="R410">
        <v>100</v>
      </c>
    </row>
    <row r="411" spans="12:18" x14ac:dyDescent="0.25">
      <c r="L411" t="s">
        <v>727</v>
      </c>
      <c r="M411">
        <v>2678611</v>
      </c>
      <c r="N411">
        <v>100197183</v>
      </c>
      <c r="O411" t="s">
        <v>3</v>
      </c>
      <c r="Q411">
        <v>50</v>
      </c>
    </row>
    <row r="412" spans="12:18" x14ac:dyDescent="0.25">
      <c r="L412" t="s">
        <v>728</v>
      </c>
      <c r="M412">
        <v>2678581</v>
      </c>
      <c r="N412">
        <v>100197183</v>
      </c>
      <c r="O412" t="s">
        <v>3</v>
      </c>
      <c r="Q412">
        <v>50</v>
      </c>
    </row>
    <row r="413" spans="12:18" x14ac:dyDescent="0.25">
      <c r="L413" t="s">
        <v>729</v>
      </c>
      <c r="M413">
        <v>2678603</v>
      </c>
      <c r="N413">
        <v>100197183</v>
      </c>
      <c r="O413" t="s">
        <v>3</v>
      </c>
      <c r="Q413">
        <v>50</v>
      </c>
    </row>
    <row r="414" spans="12:18" x14ac:dyDescent="0.25">
      <c r="L414" t="s">
        <v>730</v>
      </c>
      <c r="M414">
        <v>2678616</v>
      </c>
      <c r="N414">
        <v>100197183</v>
      </c>
      <c r="O414" t="s">
        <v>3</v>
      </c>
      <c r="Q414">
        <v>50</v>
      </c>
    </row>
    <row r="415" spans="12:18" x14ac:dyDescent="0.25">
      <c r="L415" t="s">
        <v>731</v>
      </c>
      <c r="M415">
        <v>3046501</v>
      </c>
      <c r="N415">
        <v>100243341</v>
      </c>
      <c r="O415" t="s">
        <v>3</v>
      </c>
      <c r="R415">
        <v>0.99</v>
      </c>
    </row>
    <row r="416" spans="12:18" x14ac:dyDescent="0.25">
      <c r="L416" t="s">
        <v>732</v>
      </c>
      <c r="M416">
        <v>2678450</v>
      </c>
      <c r="N416">
        <v>100197183</v>
      </c>
      <c r="O416" t="s">
        <v>3</v>
      </c>
      <c r="Q416">
        <v>50</v>
      </c>
    </row>
    <row r="417" spans="11:19" x14ac:dyDescent="0.25">
      <c r="L417" t="s">
        <v>733</v>
      </c>
      <c r="M417">
        <v>2678615</v>
      </c>
      <c r="N417">
        <v>100197183</v>
      </c>
      <c r="O417" t="s">
        <v>3</v>
      </c>
      <c r="Q417">
        <v>50</v>
      </c>
    </row>
    <row r="418" spans="11:19" x14ac:dyDescent="0.25">
      <c r="L418" t="s">
        <v>734</v>
      </c>
      <c r="M418">
        <v>2643456</v>
      </c>
      <c r="N418">
        <v>100126351</v>
      </c>
      <c r="O418" t="s">
        <v>3</v>
      </c>
      <c r="Q418">
        <v>50</v>
      </c>
    </row>
    <row r="419" spans="11:19" x14ac:dyDescent="0.25">
      <c r="L419" t="s">
        <v>735</v>
      </c>
      <c r="M419">
        <v>2643457</v>
      </c>
      <c r="N419">
        <v>100126351</v>
      </c>
      <c r="O419" t="s">
        <v>3</v>
      </c>
      <c r="Q419">
        <v>50</v>
      </c>
    </row>
    <row r="420" spans="11:19" x14ac:dyDescent="0.25">
      <c r="L420" t="s">
        <v>736</v>
      </c>
      <c r="M420">
        <v>2643458</v>
      </c>
      <c r="N420">
        <v>100126351</v>
      </c>
      <c r="O420" t="s">
        <v>3</v>
      </c>
      <c r="Q420">
        <v>50</v>
      </c>
    </row>
    <row r="421" spans="11:19" x14ac:dyDescent="0.25">
      <c r="L421" t="s">
        <v>737</v>
      </c>
      <c r="M421">
        <v>2644849</v>
      </c>
      <c r="N421">
        <v>100126349</v>
      </c>
      <c r="O421" t="s">
        <v>1</v>
      </c>
      <c r="Q421">
        <v>50</v>
      </c>
    </row>
    <row r="422" spans="11:19" x14ac:dyDescent="0.25">
      <c r="L422" t="s">
        <v>738</v>
      </c>
      <c r="M422">
        <v>2645270</v>
      </c>
      <c r="N422">
        <v>100126349</v>
      </c>
      <c r="O422" t="s">
        <v>1</v>
      </c>
      <c r="Q422">
        <v>50</v>
      </c>
    </row>
    <row r="423" spans="11:19" x14ac:dyDescent="0.25">
      <c r="L423" t="s">
        <v>739</v>
      </c>
      <c r="M423">
        <v>3068606</v>
      </c>
      <c r="N423">
        <v>100174045</v>
      </c>
      <c r="O423" t="s">
        <v>3</v>
      </c>
    </row>
    <row r="424" spans="11:19" x14ac:dyDescent="0.25">
      <c r="K424" t="s">
        <v>740</v>
      </c>
      <c r="L424" t="s">
        <v>741</v>
      </c>
      <c r="M424">
        <v>3162333</v>
      </c>
      <c r="N424">
        <v>100361456</v>
      </c>
      <c r="O424" t="s">
        <v>3</v>
      </c>
      <c r="P424" t="s">
        <v>740</v>
      </c>
      <c r="Q424">
        <v>20</v>
      </c>
      <c r="R424">
        <v>450</v>
      </c>
      <c r="S424" t="s">
        <v>742</v>
      </c>
    </row>
    <row r="425" spans="11:19" x14ac:dyDescent="0.25">
      <c r="L425" t="s">
        <v>743</v>
      </c>
      <c r="M425">
        <v>3167780</v>
      </c>
      <c r="N425">
        <v>100361456</v>
      </c>
      <c r="O425" t="s">
        <v>1</v>
      </c>
      <c r="S425" t="s">
        <v>742</v>
      </c>
    </row>
    <row r="426" spans="11:19" x14ac:dyDescent="0.25">
      <c r="L426" t="s">
        <v>744</v>
      </c>
      <c r="M426">
        <v>3001161</v>
      </c>
      <c r="N426">
        <v>100243319</v>
      </c>
      <c r="O426" t="s">
        <v>3</v>
      </c>
      <c r="S426" t="s">
        <v>742</v>
      </c>
    </row>
    <row r="427" spans="11:19" x14ac:dyDescent="0.25">
      <c r="L427" t="s">
        <v>745</v>
      </c>
      <c r="M427">
        <v>3167907</v>
      </c>
      <c r="N427">
        <v>100361456</v>
      </c>
      <c r="O427" t="s">
        <v>1</v>
      </c>
    </row>
    <row r="428" spans="11:19" x14ac:dyDescent="0.25">
      <c r="L428" t="s">
        <v>746</v>
      </c>
      <c r="M428">
        <v>3001560</v>
      </c>
      <c r="N428">
        <v>100244278</v>
      </c>
      <c r="O428" t="s">
        <v>3</v>
      </c>
      <c r="Q428">
        <v>15</v>
      </c>
      <c r="R428">
        <v>250</v>
      </c>
    </row>
    <row r="429" spans="11:19" x14ac:dyDescent="0.25">
      <c r="L429" t="s">
        <v>747</v>
      </c>
      <c r="M429">
        <v>2983760</v>
      </c>
      <c r="N429">
        <v>100174045</v>
      </c>
      <c r="O429" t="s">
        <v>3</v>
      </c>
    </row>
    <row r="430" spans="11:19" x14ac:dyDescent="0.25">
      <c r="K430" t="s">
        <v>748</v>
      </c>
      <c r="L430" t="s">
        <v>749</v>
      </c>
      <c r="M430">
        <v>3166325</v>
      </c>
      <c r="N430">
        <v>100126345</v>
      </c>
      <c r="O430" t="s">
        <v>3</v>
      </c>
      <c r="P430" t="s">
        <v>748</v>
      </c>
      <c r="Q430">
        <v>50</v>
      </c>
      <c r="R430">
        <v>790</v>
      </c>
    </row>
    <row r="431" spans="11:19" x14ac:dyDescent="0.25">
      <c r="L431" t="s">
        <v>750</v>
      </c>
      <c r="M431">
        <v>2983756</v>
      </c>
      <c r="N431">
        <v>100174045</v>
      </c>
      <c r="O431" t="s">
        <v>3</v>
      </c>
    </row>
    <row r="432" spans="11:19" x14ac:dyDescent="0.25">
      <c r="K432" t="s">
        <v>751</v>
      </c>
      <c r="L432" t="s">
        <v>752</v>
      </c>
      <c r="M432">
        <v>3166324</v>
      </c>
      <c r="N432">
        <v>100126345</v>
      </c>
      <c r="O432" t="s">
        <v>3</v>
      </c>
      <c r="P432" t="s">
        <v>751</v>
      </c>
      <c r="Q432">
        <v>50</v>
      </c>
      <c r="R432">
        <v>1590</v>
      </c>
    </row>
    <row r="433" spans="11:18" x14ac:dyDescent="0.25">
      <c r="L433" t="s">
        <v>753</v>
      </c>
      <c r="M433">
        <v>3123479</v>
      </c>
      <c r="N433">
        <v>100243328</v>
      </c>
      <c r="O433" t="s">
        <v>3</v>
      </c>
    </row>
    <row r="434" spans="11:18" x14ac:dyDescent="0.25">
      <c r="L434" t="s">
        <v>754</v>
      </c>
      <c r="M434">
        <v>3002826</v>
      </c>
      <c r="N434">
        <v>100243328</v>
      </c>
      <c r="O434" t="s">
        <v>3</v>
      </c>
    </row>
    <row r="435" spans="11:18" x14ac:dyDescent="0.25">
      <c r="L435" t="s">
        <v>755</v>
      </c>
      <c r="M435">
        <v>2575385</v>
      </c>
      <c r="N435">
        <v>100126345</v>
      </c>
      <c r="O435" t="s">
        <v>3</v>
      </c>
      <c r="Q435">
        <v>50</v>
      </c>
      <c r="R435">
        <v>3100</v>
      </c>
    </row>
    <row r="436" spans="11:18" x14ac:dyDescent="0.25">
      <c r="K436" t="s">
        <v>756</v>
      </c>
      <c r="L436" t="s">
        <v>757</v>
      </c>
      <c r="M436">
        <v>2575377</v>
      </c>
      <c r="N436">
        <v>100126345</v>
      </c>
      <c r="O436" t="s">
        <v>3</v>
      </c>
      <c r="P436" t="s">
        <v>756</v>
      </c>
      <c r="Q436">
        <v>50</v>
      </c>
      <c r="R436">
        <v>3500</v>
      </c>
    </row>
    <row r="437" spans="11:18" x14ac:dyDescent="0.25">
      <c r="K437" t="s">
        <v>758</v>
      </c>
      <c r="L437" t="s">
        <v>759</v>
      </c>
      <c r="M437">
        <v>2790198</v>
      </c>
      <c r="N437">
        <v>100218712</v>
      </c>
      <c r="O437" t="s">
        <v>3</v>
      </c>
      <c r="P437" t="s">
        <v>758</v>
      </c>
      <c r="Q437">
        <v>35</v>
      </c>
      <c r="R437">
        <v>0</v>
      </c>
    </row>
    <row r="438" spans="11:18" x14ac:dyDescent="0.25">
      <c r="L438" t="s">
        <v>760</v>
      </c>
      <c r="M438">
        <v>3002021</v>
      </c>
      <c r="N438">
        <v>100243338</v>
      </c>
      <c r="O438" t="s">
        <v>3</v>
      </c>
    </row>
    <row r="439" spans="11:18" x14ac:dyDescent="0.25">
      <c r="L439" t="s">
        <v>761</v>
      </c>
      <c r="M439">
        <v>3051554</v>
      </c>
      <c r="N439">
        <v>100128686</v>
      </c>
      <c r="O439" t="s">
        <v>3</v>
      </c>
    </row>
    <row r="440" spans="11:18" x14ac:dyDescent="0.25">
      <c r="K440" t="s">
        <v>762</v>
      </c>
      <c r="L440" t="s">
        <v>763</v>
      </c>
      <c r="M440">
        <v>2849894</v>
      </c>
      <c r="N440">
        <v>100244278</v>
      </c>
      <c r="O440" t="s">
        <v>3</v>
      </c>
      <c r="P440" t="s">
        <v>762</v>
      </c>
    </row>
    <row r="441" spans="11:18" x14ac:dyDescent="0.25">
      <c r="L441" t="s">
        <v>764</v>
      </c>
      <c r="M441">
        <v>3070387</v>
      </c>
      <c r="N441">
        <v>100128686</v>
      </c>
      <c r="O441" t="s">
        <v>3</v>
      </c>
    </row>
    <row r="442" spans="11:18" x14ac:dyDescent="0.25">
      <c r="L442" t="s">
        <v>765</v>
      </c>
      <c r="M442">
        <v>3070389</v>
      </c>
      <c r="N442">
        <v>100128686</v>
      </c>
      <c r="O442" t="s">
        <v>3</v>
      </c>
    </row>
    <row r="443" spans="11:18" x14ac:dyDescent="0.25">
      <c r="L443" t="s">
        <v>766</v>
      </c>
      <c r="M443">
        <v>3001581</v>
      </c>
      <c r="N443">
        <v>100243444</v>
      </c>
      <c r="O443" t="s">
        <v>3</v>
      </c>
    </row>
    <row r="444" spans="11:18" x14ac:dyDescent="0.25">
      <c r="L444" t="s">
        <v>767</v>
      </c>
      <c r="M444">
        <v>3001585</v>
      </c>
      <c r="N444">
        <v>100243444</v>
      </c>
      <c r="O444" t="s">
        <v>3</v>
      </c>
    </row>
    <row r="445" spans="11:18" x14ac:dyDescent="0.25">
      <c r="L445" t="s">
        <v>768</v>
      </c>
      <c r="M445">
        <v>3001152</v>
      </c>
      <c r="N445">
        <v>100243445</v>
      </c>
      <c r="O445" t="s">
        <v>3</v>
      </c>
      <c r="Q445">
        <v>15</v>
      </c>
      <c r="R445">
        <v>287.27</v>
      </c>
    </row>
    <row r="446" spans="11:18" x14ac:dyDescent="0.25">
      <c r="L446" t="s">
        <v>769</v>
      </c>
      <c r="M446">
        <v>3001110</v>
      </c>
      <c r="N446">
        <v>100243444</v>
      </c>
      <c r="O446" t="s">
        <v>3</v>
      </c>
      <c r="Q446">
        <v>15</v>
      </c>
      <c r="R446">
        <v>5.26</v>
      </c>
    </row>
    <row r="447" spans="11:18" x14ac:dyDescent="0.25">
      <c r="L447" t="s">
        <v>770</v>
      </c>
      <c r="M447">
        <v>3001594</v>
      </c>
      <c r="N447">
        <v>100243444</v>
      </c>
      <c r="O447" t="s">
        <v>3</v>
      </c>
    </row>
    <row r="448" spans="11:18" x14ac:dyDescent="0.25">
      <c r="L448" t="s">
        <v>771</v>
      </c>
      <c r="M448">
        <v>3001595</v>
      </c>
      <c r="N448">
        <v>100243444</v>
      </c>
      <c r="O448" t="s">
        <v>3</v>
      </c>
    </row>
    <row r="449" spans="11:18" x14ac:dyDescent="0.25">
      <c r="L449" t="s">
        <v>772</v>
      </c>
      <c r="M449">
        <v>3001108</v>
      </c>
      <c r="N449">
        <v>100243443</v>
      </c>
      <c r="O449" t="s">
        <v>3</v>
      </c>
      <c r="Q449">
        <v>15</v>
      </c>
      <c r="R449">
        <v>7.3</v>
      </c>
    </row>
    <row r="450" spans="11:18" x14ac:dyDescent="0.25">
      <c r="K450" t="s">
        <v>773</v>
      </c>
      <c r="L450" t="s">
        <v>774</v>
      </c>
      <c r="M450">
        <v>2790202</v>
      </c>
      <c r="N450">
        <v>100218712</v>
      </c>
      <c r="O450" t="s">
        <v>3</v>
      </c>
      <c r="P450" t="s">
        <v>773</v>
      </c>
      <c r="Q450">
        <v>50</v>
      </c>
      <c r="R450">
        <v>0</v>
      </c>
    </row>
    <row r="451" spans="11:18" x14ac:dyDescent="0.25">
      <c r="L451" t="s">
        <v>775</v>
      </c>
      <c r="M451">
        <v>2643779</v>
      </c>
      <c r="N451">
        <v>100126438</v>
      </c>
      <c r="O451" t="s">
        <v>3</v>
      </c>
      <c r="Q451">
        <v>50</v>
      </c>
    </row>
    <row r="452" spans="11:18" x14ac:dyDescent="0.25">
      <c r="L452" t="s">
        <v>776</v>
      </c>
      <c r="M452">
        <v>3002797</v>
      </c>
      <c r="N452">
        <v>100126395</v>
      </c>
      <c r="O452" t="s">
        <v>3</v>
      </c>
      <c r="Q452">
        <v>50</v>
      </c>
    </row>
    <row r="453" spans="11:18" x14ac:dyDescent="0.25">
      <c r="L453" t="s">
        <v>777</v>
      </c>
      <c r="M453">
        <v>3002762</v>
      </c>
      <c r="N453">
        <v>100243342</v>
      </c>
      <c r="O453" t="s">
        <v>3</v>
      </c>
    </row>
    <row r="454" spans="11:18" x14ac:dyDescent="0.25">
      <c r="L454" t="s">
        <v>778</v>
      </c>
      <c r="M454">
        <v>2579611</v>
      </c>
      <c r="N454">
        <v>100139145</v>
      </c>
      <c r="O454" t="s">
        <v>3</v>
      </c>
    </row>
    <row r="455" spans="11:18" x14ac:dyDescent="0.25">
      <c r="K455" t="s">
        <v>779</v>
      </c>
      <c r="L455" t="s">
        <v>780</v>
      </c>
      <c r="M455">
        <v>3162319</v>
      </c>
      <c r="N455">
        <v>100342680</v>
      </c>
      <c r="O455" t="s">
        <v>3</v>
      </c>
      <c r="P455" t="s">
        <v>779</v>
      </c>
      <c r="Q455">
        <v>20</v>
      </c>
    </row>
    <row r="456" spans="11:18" x14ac:dyDescent="0.25">
      <c r="L456" t="s">
        <v>781</v>
      </c>
      <c r="M456">
        <v>3001589</v>
      </c>
      <c r="N456">
        <v>100139134</v>
      </c>
      <c r="O456" t="s">
        <v>3</v>
      </c>
    </row>
    <row r="457" spans="11:18" x14ac:dyDescent="0.25">
      <c r="K457" t="s">
        <v>782</v>
      </c>
      <c r="L457" t="s">
        <v>783</v>
      </c>
      <c r="M457">
        <v>3169000</v>
      </c>
      <c r="N457">
        <v>100342680</v>
      </c>
      <c r="O457" t="s">
        <v>3</v>
      </c>
      <c r="P457" t="s">
        <v>782</v>
      </c>
      <c r="Q457">
        <v>20</v>
      </c>
      <c r="R457">
        <v>5832.31</v>
      </c>
    </row>
    <row r="458" spans="11:18" x14ac:dyDescent="0.25">
      <c r="L458" t="s">
        <v>784</v>
      </c>
      <c r="M458">
        <v>3001145</v>
      </c>
      <c r="N458">
        <v>100139134</v>
      </c>
      <c r="O458" t="s">
        <v>3</v>
      </c>
    </row>
    <row r="459" spans="11:18" x14ac:dyDescent="0.25">
      <c r="L459" t="s">
        <v>785</v>
      </c>
      <c r="M459">
        <v>3001176</v>
      </c>
      <c r="N459">
        <v>100139134</v>
      </c>
      <c r="O459" t="s">
        <v>3</v>
      </c>
      <c r="Q459">
        <v>15</v>
      </c>
      <c r="R459">
        <v>13487.21</v>
      </c>
    </row>
    <row r="460" spans="11:18" x14ac:dyDescent="0.25">
      <c r="K460" t="s">
        <v>786</v>
      </c>
      <c r="L460" t="s">
        <v>787</v>
      </c>
      <c r="M460">
        <v>3057925</v>
      </c>
      <c r="N460">
        <v>100174045</v>
      </c>
      <c r="O460" t="s">
        <v>3</v>
      </c>
      <c r="P460" t="s">
        <v>786</v>
      </c>
    </row>
    <row r="461" spans="11:18" x14ac:dyDescent="0.25">
      <c r="K461" t="s">
        <v>788</v>
      </c>
      <c r="L461" t="s">
        <v>789</v>
      </c>
      <c r="M461">
        <v>3057924</v>
      </c>
      <c r="N461">
        <v>100174045</v>
      </c>
      <c r="O461" t="s">
        <v>3</v>
      </c>
      <c r="P461" t="s">
        <v>788</v>
      </c>
    </row>
    <row r="462" spans="11:18" x14ac:dyDescent="0.25">
      <c r="K462" t="s">
        <v>790</v>
      </c>
      <c r="L462" t="s">
        <v>791</v>
      </c>
      <c r="M462">
        <v>3034513</v>
      </c>
      <c r="N462">
        <v>100342680</v>
      </c>
      <c r="O462" t="s">
        <v>3</v>
      </c>
      <c r="P462" t="s">
        <v>790</v>
      </c>
    </row>
    <row r="463" spans="11:18" x14ac:dyDescent="0.25">
      <c r="L463" t="s">
        <v>792</v>
      </c>
      <c r="M463">
        <v>3162213</v>
      </c>
      <c r="N463">
        <v>100348139</v>
      </c>
      <c r="O463" t="s">
        <v>1</v>
      </c>
    </row>
    <row r="464" spans="11:18" x14ac:dyDescent="0.25">
      <c r="K464" t="s">
        <v>793</v>
      </c>
      <c r="L464" t="s">
        <v>794</v>
      </c>
      <c r="M464">
        <v>3162308</v>
      </c>
      <c r="N464">
        <v>100342680</v>
      </c>
      <c r="O464" t="s">
        <v>3</v>
      </c>
      <c r="P464" t="s">
        <v>793</v>
      </c>
      <c r="Q464">
        <v>20</v>
      </c>
    </row>
    <row r="465" spans="11:18" x14ac:dyDescent="0.25">
      <c r="K465" t="s">
        <v>795</v>
      </c>
      <c r="L465" t="s">
        <v>796</v>
      </c>
      <c r="M465">
        <v>3162309</v>
      </c>
      <c r="N465">
        <v>100342680</v>
      </c>
      <c r="O465" t="s">
        <v>3</v>
      </c>
      <c r="P465" t="s">
        <v>795</v>
      </c>
      <c r="Q465">
        <v>15</v>
      </c>
      <c r="R465">
        <v>3862.34</v>
      </c>
    </row>
    <row r="466" spans="11:18" x14ac:dyDescent="0.25">
      <c r="K466" t="s">
        <v>797</v>
      </c>
      <c r="L466" t="s">
        <v>798</v>
      </c>
      <c r="M466">
        <v>3166287</v>
      </c>
      <c r="N466">
        <v>100126346</v>
      </c>
      <c r="O466" t="s">
        <v>3</v>
      </c>
      <c r="P466" t="s">
        <v>797</v>
      </c>
      <c r="Q466">
        <v>70</v>
      </c>
      <c r="R466">
        <v>0</v>
      </c>
    </row>
    <row r="467" spans="11:18" x14ac:dyDescent="0.25">
      <c r="K467" t="s">
        <v>799</v>
      </c>
      <c r="L467" t="s">
        <v>800</v>
      </c>
      <c r="M467">
        <v>3162960</v>
      </c>
      <c r="N467">
        <v>100174045</v>
      </c>
      <c r="O467" t="s">
        <v>3</v>
      </c>
      <c r="P467" t="s">
        <v>799</v>
      </c>
      <c r="Q467">
        <v>30</v>
      </c>
      <c r="R467">
        <v>234.61</v>
      </c>
    </row>
    <row r="468" spans="11:18" x14ac:dyDescent="0.25">
      <c r="K468" t="s">
        <v>801</v>
      </c>
      <c r="L468" t="s">
        <v>802</v>
      </c>
      <c r="M468">
        <v>3162290</v>
      </c>
      <c r="N468">
        <v>100342680</v>
      </c>
      <c r="O468" t="s">
        <v>3</v>
      </c>
      <c r="P468" t="s">
        <v>801</v>
      </c>
      <c r="Q468">
        <v>20</v>
      </c>
    </row>
    <row r="469" spans="11:18" x14ac:dyDescent="0.25">
      <c r="K469" t="s">
        <v>803</v>
      </c>
      <c r="L469" t="s">
        <v>804</v>
      </c>
      <c r="M469">
        <v>3162291</v>
      </c>
      <c r="N469">
        <v>100342680</v>
      </c>
      <c r="O469" t="s">
        <v>3</v>
      </c>
      <c r="P469" t="s">
        <v>803</v>
      </c>
      <c r="Q469">
        <v>20</v>
      </c>
    </row>
    <row r="470" spans="11:18" x14ac:dyDescent="0.25">
      <c r="L470" t="s">
        <v>805</v>
      </c>
      <c r="M470">
        <v>3048988</v>
      </c>
      <c r="N470">
        <v>100174045</v>
      </c>
      <c r="O470" t="s">
        <v>3</v>
      </c>
      <c r="Q470">
        <v>30</v>
      </c>
      <c r="R470">
        <v>266</v>
      </c>
    </row>
    <row r="471" spans="11:18" x14ac:dyDescent="0.25">
      <c r="K471" t="s">
        <v>806</v>
      </c>
      <c r="L471" t="s">
        <v>807</v>
      </c>
      <c r="M471">
        <v>3169009</v>
      </c>
      <c r="N471">
        <v>100342680</v>
      </c>
      <c r="O471" t="s">
        <v>3</v>
      </c>
      <c r="P471" t="s">
        <v>806</v>
      </c>
      <c r="Q471">
        <v>20</v>
      </c>
      <c r="R471">
        <v>47.02</v>
      </c>
    </row>
    <row r="472" spans="11:18" x14ac:dyDescent="0.25">
      <c r="L472" t="s">
        <v>808</v>
      </c>
      <c r="M472">
        <v>3001129</v>
      </c>
      <c r="N472">
        <v>100243445</v>
      </c>
      <c r="O472" t="s">
        <v>3</v>
      </c>
    </row>
    <row r="473" spans="11:18" x14ac:dyDescent="0.25">
      <c r="L473" t="s">
        <v>809</v>
      </c>
      <c r="M473">
        <v>3152132</v>
      </c>
      <c r="N473">
        <v>100139145</v>
      </c>
      <c r="O473" t="s">
        <v>3</v>
      </c>
    </row>
    <row r="474" spans="11:18" x14ac:dyDescent="0.25">
      <c r="K474" t="s">
        <v>810</v>
      </c>
      <c r="L474" t="s">
        <v>811</v>
      </c>
      <c r="M474">
        <v>3168993</v>
      </c>
      <c r="N474">
        <v>100342680</v>
      </c>
      <c r="O474" t="s">
        <v>3</v>
      </c>
      <c r="P474" t="s">
        <v>810</v>
      </c>
      <c r="Q474">
        <v>20</v>
      </c>
      <c r="R474">
        <v>24.15</v>
      </c>
    </row>
    <row r="475" spans="11:18" x14ac:dyDescent="0.25">
      <c r="L475" t="s">
        <v>812</v>
      </c>
      <c r="M475">
        <v>3001597</v>
      </c>
      <c r="N475">
        <v>100243444</v>
      </c>
      <c r="O475" t="s">
        <v>3</v>
      </c>
    </row>
    <row r="476" spans="11:18" x14ac:dyDescent="0.25">
      <c r="K476" t="s">
        <v>380</v>
      </c>
      <c r="L476" t="s">
        <v>813</v>
      </c>
      <c r="M476">
        <v>3001190</v>
      </c>
      <c r="N476">
        <v>100243446</v>
      </c>
      <c r="O476" t="s">
        <v>3</v>
      </c>
      <c r="P476" t="s">
        <v>380</v>
      </c>
    </row>
    <row r="477" spans="11:18" x14ac:dyDescent="0.25">
      <c r="K477" t="s">
        <v>380</v>
      </c>
      <c r="L477" t="s">
        <v>814</v>
      </c>
      <c r="M477">
        <v>3176844</v>
      </c>
      <c r="N477">
        <v>100342680</v>
      </c>
      <c r="O477" t="s">
        <v>1</v>
      </c>
      <c r="P477" t="s">
        <v>380</v>
      </c>
      <c r="Q477">
        <v>15</v>
      </c>
      <c r="R477">
        <v>39.93</v>
      </c>
    </row>
    <row r="478" spans="11:18" x14ac:dyDescent="0.25">
      <c r="K478" t="s">
        <v>815</v>
      </c>
      <c r="L478" t="s">
        <v>816</v>
      </c>
      <c r="M478">
        <v>3169007</v>
      </c>
      <c r="N478">
        <v>100342680</v>
      </c>
      <c r="O478" t="s">
        <v>3</v>
      </c>
      <c r="P478" t="s">
        <v>815</v>
      </c>
      <c r="Q478">
        <v>20</v>
      </c>
      <c r="R478">
        <v>45.28</v>
      </c>
    </row>
    <row r="479" spans="11:18" x14ac:dyDescent="0.25">
      <c r="L479" t="s">
        <v>817</v>
      </c>
      <c r="M479">
        <v>3001182</v>
      </c>
      <c r="N479">
        <v>100243445</v>
      </c>
      <c r="O479" t="s">
        <v>3</v>
      </c>
      <c r="Q479">
        <v>15</v>
      </c>
      <c r="R479">
        <v>71.78</v>
      </c>
    </row>
    <row r="480" spans="11:18" x14ac:dyDescent="0.25">
      <c r="L480" t="s">
        <v>818</v>
      </c>
      <c r="M480">
        <v>3001592</v>
      </c>
      <c r="N480">
        <v>100243444</v>
      </c>
      <c r="O480" t="s">
        <v>3</v>
      </c>
    </row>
    <row r="481" spans="11:18" x14ac:dyDescent="0.25">
      <c r="K481" t="s">
        <v>819</v>
      </c>
      <c r="L481" t="s">
        <v>820</v>
      </c>
      <c r="M481">
        <v>3169006</v>
      </c>
      <c r="N481">
        <v>100342680</v>
      </c>
      <c r="O481" t="s">
        <v>3</v>
      </c>
      <c r="P481" t="s">
        <v>819</v>
      </c>
      <c r="Q481">
        <v>20</v>
      </c>
      <c r="R481">
        <v>1243.6500000000001</v>
      </c>
    </row>
    <row r="482" spans="11:18" x14ac:dyDescent="0.25">
      <c r="L482" t="s">
        <v>821</v>
      </c>
      <c r="M482">
        <v>3001170</v>
      </c>
      <c r="N482">
        <v>100243328</v>
      </c>
      <c r="O482" t="s">
        <v>3</v>
      </c>
      <c r="Q482">
        <v>15</v>
      </c>
      <c r="R482">
        <v>1865.24</v>
      </c>
    </row>
    <row r="483" spans="11:18" x14ac:dyDescent="0.25">
      <c r="K483" t="s">
        <v>822</v>
      </c>
      <c r="L483" t="s">
        <v>823</v>
      </c>
      <c r="M483">
        <v>3162294</v>
      </c>
      <c r="N483">
        <v>100342680</v>
      </c>
      <c r="O483" t="s">
        <v>3</v>
      </c>
      <c r="P483" t="s">
        <v>822</v>
      </c>
      <c r="Q483">
        <v>20</v>
      </c>
    </row>
    <row r="484" spans="11:18" x14ac:dyDescent="0.25">
      <c r="L484" t="s">
        <v>824</v>
      </c>
      <c r="M484">
        <v>3001179</v>
      </c>
      <c r="N484">
        <v>100243445</v>
      </c>
      <c r="O484" t="s">
        <v>3</v>
      </c>
    </row>
    <row r="485" spans="11:18" x14ac:dyDescent="0.25">
      <c r="L485" t="s">
        <v>825</v>
      </c>
      <c r="M485">
        <v>2999971</v>
      </c>
      <c r="N485">
        <v>100126350</v>
      </c>
      <c r="O485" t="s">
        <v>3</v>
      </c>
    </row>
    <row r="486" spans="11:18" x14ac:dyDescent="0.25">
      <c r="L486" t="s">
        <v>826</v>
      </c>
      <c r="M486">
        <v>2999972</v>
      </c>
      <c r="N486">
        <v>100126350</v>
      </c>
      <c r="O486" t="s">
        <v>3</v>
      </c>
    </row>
    <row r="487" spans="11:18" x14ac:dyDescent="0.25">
      <c r="L487" t="s">
        <v>827</v>
      </c>
      <c r="M487">
        <v>2999973</v>
      </c>
      <c r="N487">
        <v>100126350</v>
      </c>
      <c r="O487" t="s">
        <v>3</v>
      </c>
    </row>
    <row r="488" spans="11:18" x14ac:dyDescent="0.25">
      <c r="L488" t="s">
        <v>828</v>
      </c>
      <c r="M488">
        <v>2999974</v>
      </c>
      <c r="N488">
        <v>100126350</v>
      </c>
      <c r="O488" t="s">
        <v>3</v>
      </c>
    </row>
    <row r="489" spans="11:18" x14ac:dyDescent="0.25">
      <c r="L489" t="s">
        <v>829</v>
      </c>
      <c r="M489">
        <v>3001174</v>
      </c>
      <c r="N489">
        <v>100243444</v>
      </c>
      <c r="O489" t="s">
        <v>3</v>
      </c>
      <c r="Q489">
        <v>15</v>
      </c>
      <c r="R489">
        <v>750</v>
      </c>
    </row>
    <row r="490" spans="11:18" x14ac:dyDescent="0.25">
      <c r="L490" t="s">
        <v>830</v>
      </c>
      <c r="M490">
        <v>2998949</v>
      </c>
      <c r="N490">
        <v>100243341</v>
      </c>
      <c r="O490" t="s">
        <v>3</v>
      </c>
    </row>
    <row r="491" spans="11:18" x14ac:dyDescent="0.25">
      <c r="L491" t="s">
        <v>831</v>
      </c>
      <c r="M491">
        <v>3026725</v>
      </c>
      <c r="N491">
        <v>100197183</v>
      </c>
      <c r="O491" t="s">
        <v>3</v>
      </c>
    </row>
    <row r="492" spans="11:18" x14ac:dyDescent="0.25">
      <c r="L492" t="s">
        <v>832</v>
      </c>
      <c r="M492">
        <v>3060473</v>
      </c>
      <c r="N492">
        <v>100197183</v>
      </c>
      <c r="O492" t="s">
        <v>3</v>
      </c>
    </row>
    <row r="493" spans="11:18" x14ac:dyDescent="0.25">
      <c r="L493" t="s">
        <v>833</v>
      </c>
      <c r="M493">
        <v>3026726</v>
      </c>
      <c r="N493">
        <v>100197183</v>
      </c>
      <c r="O493" t="s">
        <v>3</v>
      </c>
    </row>
    <row r="494" spans="11:18" x14ac:dyDescent="0.25">
      <c r="K494" t="s">
        <v>834</v>
      </c>
      <c r="L494" t="s">
        <v>835</v>
      </c>
      <c r="M494">
        <v>3162305</v>
      </c>
      <c r="N494">
        <v>100342680</v>
      </c>
      <c r="O494" t="s">
        <v>3</v>
      </c>
      <c r="P494" t="s">
        <v>834</v>
      </c>
      <c r="Q494">
        <v>20</v>
      </c>
    </row>
    <row r="495" spans="11:18" x14ac:dyDescent="0.25">
      <c r="K495" t="s">
        <v>836</v>
      </c>
      <c r="L495" t="s">
        <v>837</v>
      </c>
      <c r="M495">
        <v>3169008</v>
      </c>
      <c r="N495">
        <v>100342680</v>
      </c>
      <c r="O495" t="s">
        <v>3</v>
      </c>
      <c r="P495" t="s">
        <v>836</v>
      </c>
      <c r="Q495">
        <v>20</v>
      </c>
      <c r="R495">
        <v>1.88</v>
      </c>
    </row>
    <row r="496" spans="11:18" x14ac:dyDescent="0.25">
      <c r="L496" t="s">
        <v>838</v>
      </c>
      <c r="M496">
        <v>3152119</v>
      </c>
      <c r="N496">
        <v>100139145</v>
      </c>
      <c r="O496" t="s">
        <v>3</v>
      </c>
    </row>
    <row r="497" spans="11:19" x14ac:dyDescent="0.25">
      <c r="L497" t="s">
        <v>839</v>
      </c>
      <c r="M497">
        <v>3001150</v>
      </c>
      <c r="N497">
        <v>100243444</v>
      </c>
      <c r="O497" t="s">
        <v>3</v>
      </c>
    </row>
    <row r="498" spans="11:19" x14ac:dyDescent="0.25">
      <c r="L498" t="s">
        <v>840</v>
      </c>
      <c r="M498">
        <v>3001112</v>
      </c>
      <c r="N498">
        <v>100243444</v>
      </c>
      <c r="O498" t="s">
        <v>3</v>
      </c>
    </row>
    <row r="499" spans="11:19" x14ac:dyDescent="0.25">
      <c r="L499" t="s">
        <v>841</v>
      </c>
      <c r="M499">
        <v>3001184</v>
      </c>
      <c r="N499">
        <v>100243444</v>
      </c>
      <c r="O499" t="s">
        <v>3</v>
      </c>
    </row>
    <row r="500" spans="11:19" x14ac:dyDescent="0.25">
      <c r="L500" t="s">
        <v>842</v>
      </c>
      <c r="M500">
        <v>3151465</v>
      </c>
      <c r="N500">
        <v>100218712</v>
      </c>
      <c r="O500" t="s">
        <v>3</v>
      </c>
    </row>
    <row r="501" spans="11:19" x14ac:dyDescent="0.25">
      <c r="L501" t="s">
        <v>843</v>
      </c>
      <c r="M501">
        <v>3001107</v>
      </c>
      <c r="N501">
        <v>100243443</v>
      </c>
      <c r="O501" t="s">
        <v>3</v>
      </c>
      <c r="Q501">
        <v>15</v>
      </c>
      <c r="R501">
        <v>27.08</v>
      </c>
    </row>
    <row r="502" spans="11:19" x14ac:dyDescent="0.25">
      <c r="L502" t="s">
        <v>844</v>
      </c>
      <c r="M502">
        <v>3068090</v>
      </c>
      <c r="N502">
        <v>100126346</v>
      </c>
      <c r="O502" t="s">
        <v>3</v>
      </c>
    </row>
    <row r="503" spans="11:19" x14ac:dyDescent="0.25">
      <c r="K503" t="s">
        <v>845</v>
      </c>
      <c r="L503" t="s">
        <v>846</v>
      </c>
      <c r="M503">
        <v>3166285</v>
      </c>
      <c r="N503">
        <v>100126346</v>
      </c>
      <c r="O503" t="s">
        <v>3</v>
      </c>
      <c r="P503" t="s">
        <v>845</v>
      </c>
      <c r="Q503">
        <v>70</v>
      </c>
      <c r="R503">
        <v>76.09</v>
      </c>
    </row>
    <row r="504" spans="11:19" x14ac:dyDescent="0.25">
      <c r="K504" t="s">
        <v>847</v>
      </c>
      <c r="L504" t="s">
        <v>848</v>
      </c>
      <c r="M504">
        <v>3053635</v>
      </c>
      <c r="N504">
        <v>100174045</v>
      </c>
      <c r="O504" t="s">
        <v>3</v>
      </c>
      <c r="P504" t="s">
        <v>847</v>
      </c>
    </row>
    <row r="505" spans="11:19" x14ac:dyDescent="0.25">
      <c r="K505" t="s">
        <v>849</v>
      </c>
      <c r="L505" t="s">
        <v>850</v>
      </c>
      <c r="M505">
        <v>3162963</v>
      </c>
      <c r="N505">
        <v>100174045</v>
      </c>
      <c r="O505" t="s">
        <v>3</v>
      </c>
      <c r="P505" t="s">
        <v>849</v>
      </c>
      <c r="Q505">
        <v>30</v>
      </c>
      <c r="R505">
        <v>1658.67</v>
      </c>
    </row>
    <row r="506" spans="11:19" x14ac:dyDescent="0.25">
      <c r="L506" t="s">
        <v>851</v>
      </c>
      <c r="M506">
        <v>3048989</v>
      </c>
      <c r="N506">
        <v>100174045</v>
      </c>
      <c r="O506" t="s">
        <v>3</v>
      </c>
      <c r="Q506">
        <v>30</v>
      </c>
      <c r="R506">
        <v>1136.54</v>
      </c>
    </row>
    <row r="507" spans="11:19" x14ac:dyDescent="0.25">
      <c r="K507" t="s">
        <v>852</v>
      </c>
      <c r="L507" t="s">
        <v>853</v>
      </c>
      <c r="M507">
        <v>3178589</v>
      </c>
      <c r="N507">
        <v>100382757</v>
      </c>
      <c r="O507" t="s">
        <v>1</v>
      </c>
      <c r="P507" t="s">
        <v>852</v>
      </c>
      <c r="Q507">
        <v>50</v>
      </c>
      <c r="R507">
        <v>2550</v>
      </c>
      <c r="S507" t="s">
        <v>380</v>
      </c>
    </row>
    <row r="508" spans="11:19" x14ac:dyDescent="0.25">
      <c r="L508" t="s">
        <v>854</v>
      </c>
      <c r="M508">
        <v>3067532</v>
      </c>
      <c r="N508">
        <v>100126349</v>
      </c>
      <c r="O508" t="s">
        <v>1</v>
      </c>
    </row>
    <row r="509" spans="11:19" x14ac:dyDescent="0.25">
      <c r="L509" t="s">
        <v>855</v>
      </c>
      <c r="M509">
        <v>2999011</v>
      </c>
      <c r="N509">
        <v>100126349</v>
      </c>
      <c r="O509" t="s">
        <v>3</v>
      </c>
    </row>
    <row r="510" spans="11:19" x14ac:dyDescent="0.25">
      <c r="L510" t="s">
        <v>856</v>
      </c>
      <c r="M510">
        <v>3024833</v>
      </c>
      <c r="N510">
        <v>100243340</v>
      </c>
      <c r="O510" t="s">
        <v>1</v>
      </c>
    </row>
    <row r="511" spans="11:19" x14ac:dyDescent="0.25">
      <c r="L511" t="s">
        <v>857</v>
      </c>
      <c r="M511">
        <v>2999012</v>
      </c>
      <c r="N511">
        <v>100126349</v>
      </c>
      <c r="O511" t="s">
        <v>3</v>
      </c>
    </row>
    <row r="512" spans="11:19" x14ac:dyDescent="0.25">
      <c r="L512" t="s">
        <v>858</v>
      </c>
      <c r="M512">
        <v>3136206</v>
      </c>
      <c r="N512">
        <v>100361457</v>
      </c>
      <c r="O512" t="s">
        <v>3</v>
      </c>
    </row>
    <row r="513" spans="11:18" x14ac:dyDescent="0.25">
      <c r="L513" t="s">
        <v>859</v>
      </c>
      <c r="M513">
        <v>3136218</v>
      </c>
      <c r="N513">
        <v>100361457</v>
      </c>
      <c r="O513" t="s">
        <v>3</v>
      </c>
    </row>
    <row r="514" spans="11:18" x14ac:dyDescent="0.25">
      <c r="L514" t="s">
        <v>860</v>
      </c>
      <c r="M514">
        <v>3167779</v>
      </c>
      <c r="N514">
        <v>100361456</v>
      </c>
      <c r="O514" t="s">
        <v>1</v>
      </c>
    </row>
    <row r="515" spans="11:18" x14ac:dyDescent="0.25">
      <c r="K515" t="s">
        <v>861</v>
      </c>
      <c r="L515" t="s">
        <v>862</v>
      </c>
      <c r="M515">
        <v>3162292</v>
      </c>
      <c r="N515">
        <v>100342680</v>
      </c>
      <c r="O515" t="s">
        <v>3</v>
      </c>
      <c r="P515" t="s">
        <v>861</v>
      </c>
      <c r="Q515">
        <v>20</v>
      </c>
    </row>
    <row r="516" spans="11:18" x14ac:dyDescent="0.25">
      <c r="K516" t="s">
        <v>863</v>
      </c>
      <c r="L516" t="s">
        <v>864</v>
      </c>
      <c r="M516">
        <v>3162293</v>
      </c>
      <c r="N516">
        <v>100342680</v>
      </c>
      <c r="O516" t="s">
        <v>3</v>
      </c>
      <c r="P516" t="s">
        <v>863</v>
      </c>
      <c r="Q516">
        <v>20</v>
      </c>
    </row>
    <row r="517" spans="11:18" x14ac:dyDescent="0.25">
      <c r="L517" t="s">
        <v>865</v>
      </c>
      <c r="M517">
        <v>2998953</v>
      </c>
      <c r="N517">
        <v>100243341</v>
      </c>
      <c r="O517" t="s">
        <v>3</v>
      </c>
    </row>
    <row r="518" spans="11:18" x14ac:dyDescent="0.25">
      <c r="L518" t="s">
        <v>866</v>
      </c>
      <c r="M518">
        <v>3048985</v>
      </c>
      <c r="N518">
        <v>100174045</v>
      </c>
      <c r="O518" t="s">
        <v>3</v>
      </c>
      <c r="Q518">
        <v>50</v>
      </c>
      <c r="R518">
        <v>8764</v>
      </c>
    </row>
    <row r="519" spans="11:18" x14ac:dyDescent="0.25">
      <c r="K519" t="s">
        <v>867</v>
      </c>
      <c r="L519" t="s">
        <v>868</v>
      </c>
      <c r="M519">
        <v>3053631</v>
      </c>
      <c r="N519">
        <v>100174045</v>
      </c>
      <c r="O519" t="s">
        <v>3</v>
      </c>
      <c r="P519" t="s">
        <v>867</v>
      </c>
    </row>
    <row r="520" spans="11:18" x14ac:dyDescent="0.25">
      <c r="L520" t="s">
        <v>869</v>
      </c>
      <c r="M520">
        <v>3001155</v>
      </c>
      <c r="N520">
        <v>100243444</v>
      </c>
      <c r="O520" t="s">
        <v>3</v>
      </c>
    </row>
    <row r="521" spans="11:18" x14ac:dyDescent="0.25">
      <c r="L521" t="s">
        <v>870</v>
      </c>
      <c r="M521">
        <v>3001156</v>
      </c>
      <c r="N521">
        <v>100243444</v>
      </c>
      <c r="O521" t="s">
        <v>3</v>
      </c>
    </row>
    <row r="522" spans="11:18" x14ac:dyDescent="0.25">
      <c r="L522" t="s">
        <v>871</v>
      </c>
      <c r="M522">
        <v>3000178</v>
      </c>
      <c r="N522">
        <v>100243319</v>
      </c>
      <c r="O522" t="s">
        <v>3</v>
      </c>
    </row>
    <row r="523" spans="11:18" x14ac:dyDescent="0.25">
      <c r="L523" t="s">
        <v>872</v>
      </c>
      <c r="M523">
        <v>3001187</v>
      </c>
      <c r="N523">
        <v>100243444</v>
      </c>
      <c r="O523" t="s">
        <v>3</v>
      </c>
    </row>
    <row r="524" spans="11:18" x14ac:dyDescent="0.25">
      <c r="L524" t="s">
        <v>873</v>
      </c>
      <c r="M524">
        <v>3152118</v>
      </c>
      <c r="N524">
        <v>100139145</v>
      </c>
      <c r="O524" t="s">
        <v>3</v>
      </c>
    </row>
    <row r="525" spans="11:18" x14ac:dyDescent="0.25">
      <c r="K525" t="s">
        <v>874</v>
      </c>
      <c r="L525" t="s">
        <v>875</v>
      </c>
      <c r="M525">
        <v>3162321</v>
      </c>
      <c r="N525">
        <v>100342680</v>
      </c>
      <c r="O525" t="s">
        <v>3</v>
      </c>
      <c r="P525" t="s">
        <v>874</v>
      </c>
      <c r="Q525">
        <v>20</v>
      </c>
    </row>
    <row r="526" spans="11:18" x14ac:dyDescent="0.25">
      <c r="K526" t="s">
        <v>876</v>
      </c>
      <c r="L526" t="s">
        <v>877</v>
      </c>
      <c r="M526">
        <v>3169005</v>
      </c>
      <c r="N526">
        <v>100342680</v>
      </c>
      <c r="O526" t="s">
        <v>3</v>
      </c>
      <c r="P526" t="s">
        <v>876</v>
      </c>
      <c r="Q526">
        <v>20</v>
      </c>
      <c r="R526">
        <v>7240.94</v>
      </c>
    </row>
    <row r="527" spans="11:18" x14ac:dyDescent="0.25">
      <c r="L527" t="s">
        <v>878</v>
      </c>
      <c r="M527">
        <v>3167879</v>
      </c>
      <c r="N527">
        <v>100361456</v>
      </c>
      <c r="O527" t="s">
        <v>1</v>
      </c>
    </row>
    <row r="528" spans="11:18" x14ac:dyDescent="0.25">
      <c r="L528" t="s">
        <v>879</v>
      </c>
      <c r="M528">
        <v>3068597</v>
      </c>
      <c r="N528">
        <v>100174045</v>
      </c>
      <c r="O528" t="s">
        <v>3</v>
      </c>
    </row>
    <row r="529" spans="11:18" x14ac:dyDescent="0.25">
      <c r="L529" t="s">
        <v>880</v>
      </c>
      <c r="M529">
        <v>3001140</v>
      </c>
      <c r="N529">
        <v>100243444</v>
      </c>
      <c r="O529" t="s">
        <v>3</v>
      </c>
    </row>
    <row r="530" spans="11:18" x14ac:dyDescent="0.25">
      <c r="L530" t="s">
        <v>881</v>
      </c>
      <c r="M530">
        <v>3068599</v>
      </c>
      <c r="N530">
        <v>100174045</v>
      </c>
      <c r="O530" t="s">
        <v>3</v>
      </c>
    </row>
    <row r="531" spans="11:18" x14ac:dyDescent="0.25">
      <c r="L531" t="s">
        <v>882</v>
      </c>
      <c r="M531">
        <v>3052472</v>
      </c>
      <c r="N531">
        <v>100348139</v>
      </c>
      <c r="O531" t="s">
        <v>1</v>
      </c>
    </row>
    <row r="532" spans="11:18" x14ac:dyDescent="0.25">
      <c r="L532" t="s">
        <v>883</v>
      </c>
      <c r="M532">
        <v>2998952</v>
      </c>
      <c r="N532">
        <v>100243341</v>
      </c>
      <c r="O532" t="s">
        <v>3</v>
      </c>
    </row>
    <row r="533" spans="11:18" x14ac:dyDescent="0.25">
      <c r="L533" t="s">
        <v>884</v>
      </c>
      <c r="M533">
        <v>3167875</v>
      </c>
      <c r="N533">
        <v>100361456</v>
      </c>
      <c r="O533" t="s">
        <v>1</v>
      </c>
    </row>
    <row r="534" spans="11:18" x14ac:dyDescent="0.25">
      <c r="K534" t="s">
        <v>885</v>
      </c>
      <c r="L534" t="s">
        <v>886</v>
      </c>
      <c r="M534">
        <v>3169002</v>
      </c>
      <c r="N534">
        <v>100342680</v>
      </c>
      <c r="O534" t="s">
        <v>3</v>
      </c>
      <c r="P534" t="s">
        <v>885</v>
      </c>
      <c r="Q534">
        <v>20</v>
      </c>
      <c r="R534">
        <v>201.64</v>
      </c>
    </row>
    <row r="535" spans="11:18" x14ac:dyDescent="0.25">
      <c r="L535" t="s">
        <v>887</v>
      </c>
      <c r="M535">
        <v>3001151</v>
      </c>
      <c r="N535">
        <v>100243444</v>
      </c>
      <c r="O535" t="s">
        <v>3</v>
      </c>
    </row>
    <row r="536" spans="11:18" x14ac:dyDescent="0.25">
      <c r="L536" t="s">
        <v>888</v>
      </c>
      <c r="M536">
        <v>3001173</v>
      </c>
      <c r="N536">
        <v>100243444</v>
      </c>
      <c r="O536" t="s">
        <v>3</v>
      </c>
    </row>
    <row r="537" spans="11:18" x14ac:dyDescent="0.25">
      <c r="K537" t="s">
        <v>889</v>
      </c>
      <c r="L537" t="s">
        <v>890</v>
      </c>
      <c r="M537">
        <v>3166294</v>
      </c>
      <c r="N537">
        <v>100126346</v>
      </c>
      <c r="O537" t="s">
        <v>3</v>
      </c>
      <c r="P537" t="s">
        <v>889</v>
      </c>
      <c r="Q537">
        <v>70</v>
      </c>
      <c r="R537">
        <v>0</v>
      </c>
    </row>
    <row r="538" spans="11:18" x14ac:dyDescent="0.25">
      <c r="L538" t="s">
        <v>891</v>
      </c>
      <c r="M538">
        <v>3004719</v>
      </c>
      <c r="N538">
        <v>100126346</v>
      </c>
      <c r="O538" t="s">
        <v>3</v>
      </c>
    </row>
    <row r="539" spans="11:18" x14ac:dyDescent="0.25">
      <c r="L539" t="s">
        <v>892</v>
      </c>
      <c r="M539">
        <v>2993157</v>
      </c>
      <c r="N539">
        <v>100243342</v>
      </c>
      <c r="O539" t="s">
        <v>3</v>
      </c>
    </row>
    <row r="540" spans="11:18" x14ac:dyDescent="0.25">
      <c r="L540" t="s">
        <v>893</v>
      </c>
      <c r="M540">
        <v>2999201</v>
      </c>
      <c r="N540">
        <v>100126438</v>
      </c>
      <c r="O540" t="s">
        <v>3</v>
      </c>
    </row>
    <row r="541" spans="11:18" x14ac:dyDescent="0.25">
      <c r="L541" t="s">
        <v>894</v>
      </c>
      <c r="M541">
        <v>3084065</v>
      </c>
      <c r="N541">
        <v>100126438</v>
      </c>
      <c r="O541" t="s">
        <v>3</v>
      </c>
    </row>
    <row r="542" spans="11:18" x14ac:dyDescent="0.25">
      <c r="L542" t="s">
        <v>895</v>
      </c>
      <c r="M542">
        <v>2643467</v>
      </c>
      <c r="N542">
        <v>100126351</v>
      </c>
      <c r="O542" t="s">
        <v>3</v>
      </c>
      <c r="Q542">
        <v>50</v>
      </c>
    </row>
    <row r="543" spans="11:18" x14ac:dyDescent="0.25">
      <c r="L543" t="s">
        <v>896</v>
      </c>
      <c r="M543">
        <v>2643470</v>
      </c>
      <c r="N543">
        <v>100126351</v>
      </c>
      <c r="O543" t="s">
        <v>1</v>
      </c>
      <c r="Q543">
        <v>50</v>
      </c>
    </row>
    <row r="544" spans="11:18" x14ac:dyDescent="0.25">
      <c r="L544" t="s">
        <v>897</v>
      </c>
      <c r="M544">
        <v>2643472</v>
      </c>
      <c r="N544">
        <v>100126351</v>
      </c>
      <c r="O544" t="s">
        <v>1</v>
      </c>
      <c r="Q544">
        <v>50</v>
      </c>
    </row>
    <row r="545" spans="11:19" x14ac:dyDescent="0.25">
      <c r="L545" t="s">
        <v>898</v>
      </c>
      <c r="M545">
        <v>2999981</v>
      </c>
      <c r="N545">
        <v>100126438</v>
      </c>
      <c r="O545" t="s">
        <v>3</v>
      </c>
    </row>
    <row r="546" spans="11:19" x14ac:dyDescent="0.25">
      <c r="L546" t="s">
        <v>899</v>
      </c>
      <c r="M546">
        <v>2790235</v>
      </c>
      <c r="N546">
        <v>100233399</v>
      </c>
      <c r="O546" t="s">
        <v>3</v>
      </c>
      <c r="Q546">
        <v>500</v>
      </c>
      <c r="R546">
        <v>0.02</v>
      </c>
    </row>
    <row r="547" spans="11:19" x14ac:dyDescent="0.25">
      <c r="L547" t="s">
        <v>900</v>
      </c>
      <c r="M547">
        <v>3004500</v>
      </c>
      <c r="N547">
        <v>100244277</v>
      </c>
      <c r="O547" t="s">
        <v>3</v>
      </c>
    </row>
    <row r="548" spans="11:19" x14ac:dyDescent="0.25">
      <c r="L548" t="s">
        <v>901</v>
      </c>
      <c r="M548">
        <v>3000349</v>
      </c>
      <c r="N548">
        <v>100243347</v>
      </c>
      <c r="O548" t="s">
        <v>3</v>
      </c>
    </row>
    <row r="549" spans="11:19" x14ac:dyDescent="0.25">
      <c r="L549" t="s">
        <v>902</v>
      </c>
      <c r="M549">
        <v>3152151</v>
      </c>
      <c r="N549">
        <v>100139145</v>
      </c>
      <c r="O549" t="s">
        <v>3</v>
      </c>
    </row>
    <row r="550" spans="11:19" x14ac:dyDescent="0.25">
      <c r="L550" t="s">
        <v>903</v>
      </c>
      <c r="M550">
        <v>3161319</v>
      </c>
      <c r="N550">
        <v>100233399</v>
      </c>
      <c r="O550" t="s">
        <v>3</v>
      </c>
    </row>
    <row r="551" spans="11:19" x14ac:dyDescent="0.25">
      <c r="K551" t="s">
        <v>904</v>
      </c>
      <c r="L551" t="s">
        <v>905</v>
      </c>
      <c r="M551">
        <v>3178575</v>
      </c>
      <c r="N551">
        <v>100243319</v>
      </c>
      <c r="O551" t="s">
        <v>1</v>
      </c>
      <c r="P551" t="s">
        <v>904</v>
      </c>
      <c r="Q551">
        <v>50</v>
      </c>
      <c r="R551">
        <v>44400</v>
      </c>
      <c r="S551" t="s">
        <v>380</v>
      </c>
    </row>
    <row r="552" spans="11:19" x14ac:dyDescent="0.25">
      <c r="K552" t="s">
        <v>906</v>
      </c>
      <c r="L552" t="s">
        <v>907</v>
      </c>
      <c r="M552">
        <v>3053276</v>
      </c>
      <c r="N552">
        <v>100243319</v>
      </c>
      <c r="O552" t="s">
        <v>3</v>
      </c>
      <c r="P552" t="s">
        <v>906</v>
      </c>
      <c r="Q552">
        <v>40</v>
      </c>
      <c r="R552">
        <v>7100</v>
      </c>
    </row>
    <row r="553" spans="11:19" x14ac:dyDescent="0.25">
      <c r="L553" t="s">
        <v>908</v>
      </c>
      <c r="M553">
        <v>2848549</v>
      </c>
      <c r="N553">
        <v>100243444</v>
      </c>
      <c r="O553" t="s">
        <v>3</v>
      </c>
    </row>
    <row r="554" spans="11:19" x14ac:dyDescent="0.25">
      <c r="L554" t="s">
        <v>909</v>
      </c>
      <c r="M554">
        <v>3002019</v>
      </c>
      <c r="N554">
        <v>100194669</v>
      </c>
      <c r="O554" t="s">
        <v>3</v>
      </c>
    </row>
    <row r="555" spans="11:19" x14ac:dyDescent="0.25">
      <c r="L555" t="s">
        <v>910</v>
      </c>
      <c r="M555">
        <v>3002020</v>
      </c>
      <c r="N555">
        <v>100243338</v>
      </c>
      <c r="O555" t="s">
        <v>3</v>
      </c>
    </row>
    <row r="556" spans="11:19" x14ac:dyDescent="0.25">
      <c r="L556" t="s">
        <v>911</v>
      </c>
      <c r="M556">
        <v>2995328</v>
      </c>
      <c r="N556">
        <v>100288543</v>
      </c>
      <c r="O556" t="s">
        <v>3</v>
      </c>
    </row>
    <row r="557" spans="11:19" x14ac:dyDescent="0.25">
      <c r="L557" t="s">
        <v>912</v>
      </c>
      <c r="M557">
        <v>2718205</v>
      </c>
      <c r="N557">
        <v>100102081</v>
      </c>
      <c r="O557" t="s">
        <v>3</v>
      </c>
      <c r="Q557">
        <v>50</v>
      </c>
      <c r="R557">
        <v>110</v>
      </c>
    </row>
    <row r="558" spans="11:19" x14ac:dyDescent="0.25">
      <c r="L558" t="s">
        <v>913</v>
      </c>
      <c r="M558">
        <v>3070290</v>
      </c>
      <c r="N558">
        <v>100350671</v>
      </c>
      <c r="O558" t="s">
        <v>3</v>
      </c>
    </row>
    <row r="559" spans="11:19" x14ac:dyDescent="0.25">
      <c r="L559" t="s">
        <v>914</v>
      </c>
      <c r="M559">
        <v>2999450</v>
      </c>
      <c r="N559">
        <v>100243341</v>
      </c>
      <c r="O559" t="s">
        <v>3</v>
      </c>
    </row>
    <row r="560" spans="11:19" x14ac:dyDescent="0.25">
      <c r="L560" t="s">
        <v>915</v>
      </c>
      <c r="M560">
        <v>3000260</v>
      </c>
      <c r="N560">
        <v>100233399</v>
      </c>
      <c r="O560" t="s">
        <v>3</v>
      </c>
    </row>
    <row r="561" spans="11:18" x14ac:dyDescent="0.25">
      <c r="L561" t="s">
        <v>916</v>
      </c>
      <c r="M561">
        <v>3160978</v>
      </c>
      <c r="N561">
        <v>100361456</v>
      </c>
      <c r="O561" t="s">
        <v>3</v>
      </c>
    </row>
    <row r="562" spans="11:18" x14ac:dyDescent="0.25">
      <c r="L562" t="s">
        <v>917</v>
      </c>
      <c r="M562">
        <v>3059454</v>
      </c>
      <c r="N562">
        <v>100128868</v>
      </c>
      <c r="O562" t="s">
        <v>3</v>
      </c>
    </row>
    <row r="563" spans="11:18" x14ac:dyDescent="0.25">
      <c r="L563" t="s">
        <v>918</v>
      </c>
      <c r="M563">
        <v>3136566</v>
      </c>
      <c r="N563">
        <v>100350671</v>
      </c>
      <c r="O563" t="s">
        <v>3</v>
      </c>
    </row>
    <row r="564" spans="11:18" x14ac:dyDescent="0.25">
      <c r="L564" t="s">
        <v>919</v>
      </c>
      <c r="M564">
        <v>3000346</v>
      </c>
      <c r="N564">
        <v>100244278</v>
      </c>
      <c r="O564" t="s">
        <v>3</v>
      </c>
    </row>
    <row r="565" spans="11:18" x14ac:dyDescent="0.25">
      <c r="L565" t="s">
        <v>920</v>
      </c>
      <c r="M565">
        <v>3149418</v>
      </c>
      <c r="N565">
        <v>100126395</v>
      </c>
      <c r="O565" t="s">
        <v>3</v>
      </c>
      <c r="R565">
        <v>800</v>
      </c>
    </row>
    <row r="566" spans="11:18" x14ac:dyDescent="0.25">
      <c r="L566" t="s">
        <v>921</v>
      </c>
      <c r="M566">
        <v>3040390</v>
      </c>
      <c r="N566">
        <v>100243347</v>
      </c>
      <c r="O566" t="s">
        <v>3</v>
      </c>
    </row>
    <row r="567" spans="11:18" x14ac:dyDescent="0.25">
      <c r="L567" t="s">
        <v>922</v>
      </c>
      <c r="M567">
        <v>3047416</v>
      </c>
      <c r="N567">
        <v>100128868</v>
      </c>
      <c r="O567" t="s">
        <v>3</v>
      </c>
    </row>
    <row r="568" spans="11:18" x14ac:dyDescent="0.25">
      <c r="L568" t="s">
        <v>923</v>
      </c>
      <c r="M568">
        <v>3000393</v>
      </c>
      <c r="N568">
        <v>100126395</v>
      </c>
      <c r="O568" t="s">
        <v>3</v>
      </c>
    </row>
    <row r="569" spans="11:18" x14ac:dyDescent="0.25">
      <c r="K569" t="s">
        <v>924</v>
      </c>
      <c r="L569" t="s">
        <v>925</v>
      </c>
      <c r="M569">
        <v>3178177</v>
      </c>
      <c r="N569">
        <v>100128868</v>
      </c>
      <c r="O569" t="s">
        <v>1</v>
      </c>
      <c r="P569" t="s">
        <v>924</v>
      </c>
      <c r="Q569">
        <v>50</v>
      </c>
      <c r="R569">
        <v>150</v>
      </c>
    </row>
    <row r="570" spans="11:18" x14ac:dyDescent="0.25">
      <c r="L570" t="s">
        <v>926</v>
      </c>
      <c r="M570">
        <v>3175008</v>
      </c>
      <c r="N570">
        <v>100128868</v>
      </c>
      <c r="O570" t="s">
        <v>3</v>
      </c>
    </row>
    <row r="571" spans="11:18" x14ac:dyDescent="0.25">
      <c r="K571" t="s">
        <v>924</v>
      </c>
      <c r="L571" t="s">
        <v>927</v>
      </c>
      <c r="M571">
        <v>3178152</v>
      </c>
      <c r="N571">
        <v>100128868</v>
      </c>
      <c r="O571" t="s">
        <v>1</v>
      </c>
      <c r="P571" t="s">
        <v>924</v>
      </c>
      <c r="Q571">
        <v>50</v>
      </c>
      <c r="R571">
        <v>150</v>
      </c>
    </row>
    <row r="572" spans="11:18" x14ac:dyDescent="0.25">
      <c r="K572" t="s">
        <v>924</v>
      </c>
      <c r="L572" t="s">
        <v>928</v>
      </c>
      <c r="M572">
        <v>3178156</v>
      </c>
      <c r="N572">
        <v>100128868</v>
      </c>
      <c r="O572" t="s">
        <v>1</v>
      </c>
      <c r="P572" t="s">
        <v>924</v>
      </c>
      <c r="Q572">
        <v>50</v>
      </c>
      <c r="R572">
        <v>150</v>
      </c>
    </row>
    <row r="573" spans="11:18" x14ac:dyDescent="0.25">
      <c r="K573" t="s">
        <v>924</v>
      </c>
      <c r="L573" t="s">
        <v>929</v>
      </c>
      <c r="M573">
        <v>3178157</v>
      </c>
      <c r="N573">
        <v>100128868</v>
      </c>
      <c r="O573" t="s">
        <v>1</v>
      </c>
      <c r="P573" t="s">
        <v>924</v>
      </c>
      <c r="Q573">
        <v>50</v>
      </c>
      <c r="R573">
        <v>250</v>
      </c>
    </row>
    <row r="574" spans="11:18" x14ac:dyDescent="0.25">
      <c r="L574" t="s">
        <v>930</v>
      </c>
      <c r="M574">
        <v>3031423</v>
      </c>
      <c r="N574">
        <v>100243347</v>
      </c>
      <c r="O574" t="s">
        <v>3</v>
      </c>
    </row>
    <row r="575" spans="11:18" x14ac:dyDescent="0.25">
      <c r="L575" t="s">
        <v>931</v>
      </c>
      <c r="M575">
        <v>3028470</v>
      </c>
      <c r="N575">
        <v>100128686</v>
      </c>
      <c r="O575" t="s">
        <v>3</v>
      </c>
    </row>
    <row r="576" spans="11:18" x14ac:dyDescent="0.25">
      <c r="L576" t="s">
        <v>932</v>
      </c>
      <c r="M576">
        <v>3090055</v>
      </c>
      <c r="N576">
        <v>100243551</v>
      </c>
      <c r="O576" t="s">
        <v>3</v>
      </c>
      <c r="R576">
        <v>150</v>
      </c>
    </row>
    <row r="577" spans="11:18" x14ac:dyDescent="0.25">
      <c r="K577" t="s">
        <v>933</v>
      </c>
      <c r="L577" t="s">
        <v>934</v>
      </c>
      <c r="M577">
        <v>2572535</v>
      </c>
      <c r="N577">
        <v>100102081</v>
      </c>
      <c r="O577" t="s">
        <v>3</v>
      </c>
      <c r="P577" t="s">
        <v>933</v>
      </c>
      <c r="Q577">
        <v>50</v>
      </c>
      <c r="R577">
        <v>1000</v>
      </c>
    </row>
    <row r="578" spans="11:18" x14ac:dyDescent="0.25">
      <c r="L578" t="s">
        <v>935</v>
      </c>
      <c r="M578">
        <v>3129855</v>
      </c>
      <c r="N578">
        <v>100243319</v>
      </c>
      <c r="O578" t="s">
        <v>3</v>
      </c>
    </row>
    <row r="579" spans="11:18" x14ac:dyDescent="0.25">
      <c r="K579" t="s">
        <v>936</v>
      </c>
      <c r="L579" t="s">
        <v>937</v>
      </c>
      <c r="M579">
        <v>2779697</v>
      </c>
      <c r="N579">
        <v>100218712</v>
      </c>
      <c r="O579" t="s">
        <v>3</v>
      </c>
      <c r="P579" t="s">
        <v>936</v>
      </c>
      <c r="Q579">
        <v>40</v>
      </c>
      <c r="R579">
        <v>0</v>
      </c>
    </row>
    <row r="580" spans="11:18" x14ac:dyDescent="0.25">
      <c r="K580" t="s">
        <v>938</v>
      </c>
      <c r="L580" t="s">
        <v>939</v>
      </c>
      <c r="M580">
        <v>3166288</v>
      </c>
      <c r="N580">
        <v>100126346</v>
      </c>
      <c r="O580" t="s">
        <v>3</v>
      </c>
      <c r="P580" t="s">
        <v>938</v>
      </c>
      <c r="Q580">
        <v>70</v>
      </c>
      <c r="R580">
        <v>696</v>
      </c>
    </row>
    <row r="581" spans="11:18" x14ac:dyDescent="0.25">
      <c r="K581" t="s">
        <v>940</v>
      </c>
      <c r="L581" t="s">
        <v>941</v>
      </c>
      <c r="M581">
        <v>3154006</v>
      </c>
      <c r="N581">
        <v>100243319</v>
      </c>
      <c r="O581" t="s">
        <v>1</v>
      </c>
      <c r="P581" t="s">
        <v>940</v>
      </c>
      <c r="Q581">
        <v>50</v>
      </c>
    </row>
    <row r="582" spans="11:18" x14ac:dyDescent="0.25">
      <c r="K582" t="s">
        <v>942</v>
      </c>
      <c r="L582" t="s">
        <v>943</v>
      </c>
      <c r="M582">
        <v>3068080</v>
      </c>
      <c r="N582">
        <v>100126348</v>
      </c>
      <c r="O582" t="s">
        <v>3</v>
      </c>
      <c r="P582" t="s">
        <v>942</v>
      </c>
    </row>
    <row r="583" spans="11:18" x14ac:dyDescent="0.25">
      <c r="K583" t="s">
        <v>944</v>
      </c>
      <c r="L583" t="s">
        <v>945</v>
      </c>
      <c r="M583">
        <v>3068083</v>
      </c>
      <c r="N583">
        <v>100126348</v>
      </c>
      <c r="O583" t="s">
        <v>3</v>
      </c>
      <c r="P583" t="s">
        <v>944</v>
      </c>
    </row>
    <row r="584" spans="11:18" x14ac:dyDescent="0.25">
      <c r="K584" t="s">
        <v>942</v>
      </c>
      <c r="L584" t="s">
        <v>946</v>
      </c>
      <c r="M584">
        <v>2790210</v>
      </c>
      <c r="N584">
        <v>100218712</v>
      </c>
      <c r="O584" t="s">
        <v>3</v>
      </c>
      <c r="P584" t="s">
        <v>942</v>
      </c>
      <c r="Q584">
        <v>40</v>
      </c>
      <c r="R584">
        <v>0</v>
      </c>
    </row>
    <row r="585" spans="11:18" x14ac:dyDescent="0.25">
      <c r="K585" t="s">
        <v>947</v>
      </c>
      <c r="L585" t="s">
        <v>948</v>
      </c>
      <c r="M585">
        <v>2790227</v>
      </c>
      <c r="N585">
        <v>100126348</v>
      </c>
      <c r="O585" t="s">
        <v>3</v>
      </c>
      <c r="P585" t="s">
        <v>947</v>
      </c>
      <c r="Q585">
        <v>40</v>
      </c>
      <c r="R585">
        <v>28900</v>
      </c>
    </row>
    <row r="586" spans="11:18" x14ac:dyDescent="0.25">
      <c r="K586" t="s">
        <v>949</v>
      </c>
      <c r="L586" t="s">
        <v>950</v>
      </c>
      <c r="M586">
        <v>2790229</v>
      </c>
      <c r="N586">
        <v>100126348</v>
      </c>
      <c r="O586" t="s">
        <v>3</v>
      </c>
      <c r="P586" t="s">
        <v>949</v>
      </c>
      <c r="Q586">
        <v>40</v>
      </c>
      <c r="R586">
        <v>24400</v>
      </c>
    </row>
    <row r="587" spans="11:18" x14ac:dyDescent="0.25">
      <c r="L587" t="s">
        <v>951</v>
      </c>
      <c r="M587">
        <v>3163184</v>
      </c>
      <c r="N587">
        <v>100174045</v>
      </c>
      <c r="O587" t="s">
        <v>3</v>
      </c>
    </row>
    <row r="588" spans="11:18" x14ac:dyDescent="0.25">
      <c r="L588" t="s">
        <v>952</v>
      </c>
      <c r="M588">
        <v>3163186</v>
      </c>
      <c r="N588">
        <v>100174045</v>
      </c>
      <c r="O588" t="s">
        <v>1</v>
      </c>
    </row>
    <row r="589" spans="11:18" x14ac:dyDescent="0.25">
      <c r="K589" t="s">
        <v>953</v>
      </c>
      <c r="L589" t="s">
        <v>954</v>
      </c>
      <c r="M589">
        <v>3003083</v>
      </c>
      <c r="N589">
        <v>100102081</v>
      </c>
      <c r="O589" t="s">
        <v>3</v>
      </c>
      <c r="P589" t="s">
        <v>953</v>
      </c>
    </row>
    <row r="590" spans="11:18" x14ac:dyDescent="0.25">
      <c r="K590" t="s">
        <v>904</v>
      </c>
      <c r="L590" t="s">
        <v>955</v>
      </c>
      <c r="M590">
        <v>3000134</v>
      </c>
      <c r="N590">
        <v>100244278</v>
      </c>
      <c r="O590" t="s">
        <v>3</v>
      </c>
      <c r="P590" t="s">
        <v>904</v>
      </c>
    </row>
    <row r="591" spans="11:18" x14ac:dyDescent="0.25">
      <c r="K591" t="s">
        <v>956</v>
      </c>
      <c r="L591" t="s">
        <v>957</v>
      </c>
      <c r="M591">
        <v>3153982</v>
      </c>
      <c r="N591">
        <v>100243319</v>
      </c>
      <c r="O591" t="s">
        <v>1</v>
      </c>
      <c r="P591" t="s">
        <v>956</v>
      </c>
      <c r="Q591">
        <v>50</v>
      </c>
    </row>
    <row r="592" spans="11:18" x14ac:dyDescent="0.25">
      <c r="L592" t="s">
        <v>958</v>
      </c>
      <c r="M592">
        <v>3123477</v>
      </c>
      <c r="N592">
        <v>100243328</v>
      </c>
      <c r="O592" t="s">
        <v>3</v>
      </c>
    </row>
    <row r="593" spans="11:18" x14ac:dyDescent="0.25">
      <c r="L593" t="s">
        <v>959</v>
      </c>
      <c r="M593">
        <v>3061256</v>
      </c>
      <c r="N593">
        <v>100174045</v>
      </c>
      <c r="O593" t="s">
        <v>3</v>
      </c>
    </row>
    <row r="594" spans="11:18" x14ac:dyDescent="0.25">
      <c r="K594" t="s">
        <v>960</v>
      </c>
      <c r="L594" t="s">
        <v>961</v>
      </c>
      <c r="M594">
        <v>3168029</v>
      </c>
      <c r="N594">
        <v>100126395</v>
      </c>
      <c r="O594" t="s">
        <v>1</v>
      </c>
      <c r="P594" t="s">
        <v>960</v>
      </c>
      <c r="Q594">
        <v>50</v>
      </c>
      <c r="R594">
        <v>2571.27</v>
      </c>
    </row>
    <row r="595" spans="11:18" x14ac:dyDescent="0.25">
      <c r="L595" t="s">
        <v>962</v>
      </c>
      <c r="M595">
        <v>3128005</v>
      </c>
      <c r="N595">
        <v>100126395</v>
      </c>
      <c r="O595" t="s">
        <v>3</v>
      </c>
    </row>
    <row r="596" spans="11:18" x14ac:dyDescent="0.25">
      <c r="L596" t="s">
        <v>963</v>
      </c>
      <c r="M596">
        <v>3028405</v>
      </c>
      <c r="N596">
        <v>100128686</v>
      </c>
      <c r="O596" t="s">
        <v>3</v>
      </c>
    </row>
    <row r="597" spans="11:18" x14ac:dyDescent="0.25">
      <c r="L597" t="s">
        <v>964</v>
      </c>
      <c r="M597">
        <v>3052914</v>
      </c>
      <c r="N597">
        <v>100348139</v>
      </c>
      <c r="O597" t="s">
        <v>3</v>
      </c>
    </row>
    <row r="598" spans="11:18" x14ac:dyDescent="0.25">
      <c r="L598" t="s">
        <v>965</v>
      </c>
      <c r="M598">
        <v>3028406</v>
      </c>
      <c r="N598">
        <v>100128686</v>
      </c>
      <c r="O598" t="s">
        <v>3</v>
      </c>
    </row>
    <row r="599" spans="11:18" x14ac:dyDescent="0.25">
      <c r="K599" t="s">
        <v>966</v>
      </c>
      <c r="L599" t="s">
        <v>967</v>
      </c>
      <c r="M599">
        <v>2567866</v>
      </c>
      <c r="N599">
        <v>100102081</v>
      </c>
      <c r="O599" t="s">
        <v>3</v>
      </c>
      <c r="P599" t="s">
        <v>966</v>
      </c>
      <c r="Q599">
        <v>50</v>
      </c>
      <c r="R599">
        <v>1000</v>
      </c>
    </row>
    <row r="600" spans="11:18" x14ac:dyDescent="0.25">
      <c r="L600" t="s">
        <v>968</v>
      </c>
      <c r="M600">
        <v>3058720</v>
      </c>
      <c r="N600">
        <v>100174045</v>
      </c>
      <c r="O600" t="s">
        <v>3</v>
      </c>
    </row>
    <row r="601" spans="11:18" x14ac:dyDescent="0.25">
      <c r="L601" t="s">
        <v>969</v>
      </c>
      <c r="M601">
        <v>3144987</v>
      </c>
      <c r="N601">
        <v>100348139</v>
      </c>
      <c r="O601" t="s">
        <v>3</v>
      </c>
    </row>
    <row r="602" spans="11:18" x14ac:dyDescent="0.25">
      <c r="L602" t="s">
        <v>970</v>
      </c>
      <c r="M602">
        <v>3144989</v>
      </c>
      <c r="N602">
        <v>100348139</v>
      </c>
      <c r="O602" t="s">
        <v>3</v>
      </c>
    </row>
    <row r="603" spans="11:18" x14ac:dyDescent="0.25">
      <c r="L603" t="s">
        <v>971</v>
      </c>
      <c r="M603">
        <v>3144986</v>
      </c>
      <c r="N603">
        <v>100348139</v>
      </c>
      <c r="O603" t="s">
        <v>3</v>
      </c>
    </row>
    <row r="604" spans="11:18" x14ac:dyDescent="0.25">
      <c r="L604" t="s">
        <v>972</v>
      </c>
      <c r="M604">
        <v>3028404</v>
      </c>
      <c r="N604">
        <v>100128686</v>
      </c>
      <c r="O604" t="s">
        <v>3</v>
      </c>
    </row>
    <row r="605" spans="11:18" x14ac:dyDescent="0.25">
      <c r="L605" t="s">
        <v>973</v>
      </c>
      <c r="M605">
        <v>3144988</v>
      </c>
      <c r="N605">
        <v>100348139</v>
      </c>
      <c r="O605" t="s">
        <v>3</v>
      </c>
    </row>
    <row r="606" spans="11:18" x14ac:dyDescent="0.25">
      <c r="L606" t="s">
        <v>974</v>
      </c>
      <c r="M606">
        <v>3028409</v>
      </c>
      <c r="N606">
        <v>100128686</v>
      </c>
      <c r="O606" t="s">
        <v>3</v>
      </c>
    </row>
    <row r="607" spans="11:18" x14ac:dyDescent="0.25">
      <c r="K607" t="s">
        <v>975</v>
      </c>
      <c r="L607" t="s">
        <v>976</v>
      </c>
      <c r="M607">
        <v>2848963</v>
      </c>
      <c r="N607">
        <v>100244278</v>
      </c>
      <c r="O607" t="s">
        <v>3</v>
      </c>
      <c r="P607" t="s">
        <v>975</v>
      </c>
      <c r="R607">
        <v>150</v>
      </c>
    </row>
    <row r="608" spans="11:18" x14ac:dyDescent="0.25">
      <c r="K608" t="s">
        <v>977</v>
      </c>
      <c r="L608" t="s">
        <v>978</v>
      </c>
      <c r="M608">
        <v>2848965</v>
      </c>
      <c r="N608">
        <v>100244278</v>
      </c>
      <c r="O608" t="s">
        <v>3</v>
      </c>
      <c r="P608" t="s">
        <v>977</v>
      </c>
      <c r="R608">
        <v>300</v>
      </c>
    </row>
    <row r="609" spans="11:19" x14ac:dyDescent="0.25">
      <c r="L609" t="s">
        <v>979</v>
      </c>
      <c r="M609">
        <v>3000142</v>
      </c>
      <c r="N609">
        <v>100243340</v>
      </c>
      <c r="O609" t="s">
        <v>1</v>
      </c>
    </row>
    <row r="610" spans="11:19" x14ac:dyDescent="0.25">
      <c r="L610" t="s">
        <v>980</v>
      </c>
      <c r="M610">
        <v>3004499</v>
      </c>
      <c r="N610">
        <v>100128868</v>
      </c>
      <c r="O610" t="s">
        <v>3</v>
      </c>
    </row>
    <row r="611" spans="11:19" x14ac:dyDescent="0.25">
      <c r="L611" t="s">
        <v>981</v>
      </c>
      <c r="M611">
        <v>3004498</v>
      </c>
      <c r="N611">
        <v>100128868</v>
      </c>
      <c r="O611" t="s">
        <v>3</v>
      </c>
    </row>
    <row r="612" spans="11:19" x14ac:dyDescent="0.25">
      <c r="L612" t="s">
        <v>982</v>
      </c>
      <c r="M612">
        <v>3001131</v>
      </c>
      <c r="N612">
        <v>100243444</v>
      </c>
      <c r="O612" t="s">
        <v>3</v>
      </c>
    </row>
    <row r="613" spans="11:19" x14ac:dyDescent="0.25">
      <c r="L613" t="s">
        <v>983</v>
      </c>
      <c r="M613">
        <v>3001584</v>
      </c>
      <c r="N613">
        <v>100243444</v>
      </c>
      <c r="O613" t="s">
        <v>3</v>
      </c>
    </row>
    <row r="614" spans="11:19" x14ac:dyDescent="0.25">
      <c r="L614" t="s">
        <v>984</v>
      </c>
      <c r="M614">
        <v>3001586</v>
      </c>
      <c r="N614">
        <v>100243444</v>
      </c>
      <c r="O614" t="s">
        <v>3</v>
      </c>
    </row>
    <row r="615" spans="11:19" x14ac:dyDescent="0.25">
      <c r="L615" t="s">
        <v>985</v>
      </c>
      <c r="M615">
        <v>3001130</v>
      </c>
      <c r="N615">
        <v>100243445</v>
      </c>
      <c r="O615" t="s">
        <v>3</v>
      </c>
    </row>
    <row r="616" spans="11:19" x14ac:dyDescent="0.25">
      <c r="K616" t="s">
        <v>986</v>
      </c>
      <c r="L616" t="s">
        <v>987</v>
      </c>
      <c r="M616">
        <v>3162311</v>
      </c>
      <c r="N616">
        <v>100342680</v>
      </c>
      <c r="O616" t="s">
        <v>3</v>
      </c>
      <c r="P616" t="s">
        <v>986</v>
      </c>
      <c r="Q616">
        <v>20</v>
      </c>
    </row>
    <row r="617" spans="11:19" x14ac:dyDescent="0.25">
      <c r="K617" t="s">
        <v>988</v>
      </c>
      <c r="L617" t="s">
        <v>989</v>
      </c>
      <c r="M617">
        <v>3165314</v>
      </c>
      <c r="N617">
        <v>100174045</v>
      </c>
      <c r="O617" t="s">
        <v>3</v>
      </c>
      <c r="P617" t="s">
        <v>988</v>
      </c>
    </row>
    <row r="618" spans="11:19" x14ac:dyDescent="0.25">
      <c r="K618" t="s">
        <v>990</v>
      </c>
      <c r="L618" t="s">
        <v>991</v>
      </c>
      <c r="M618">
        <v>3168999</v>
      </c>
      <c r="N618">
        <v>100342680</v>
      </c>
      <c r="O618" t="s">
        <v>3</v>
      </c>
      <c r="P618" t="s">
        <v>990</v>
      </c>
      <c r="Q618">
        <v>15</v>
      </c>
      <c r="R618">
        <v>6299</v>
      </c>
    </row>
    <row r="619" spans="11:19" x14ac:dyDescent="0.25">
      <c r="L619" t="s">
        <v>992</v>
      </c>
      <c r="M619">
        <v>3152149</v>
      </c>
      <c r="N619">
        <v>100139145</v>
      </c>
      <c r="O619" t="s">
        <v>3</v>
      </c>
    </row>
    <row r="620" spans="11:19" x14ac:dyDescent="0.25">
      <c r="L620" t="s">
        <v>993</v>
      </c>
      <c r="M620">
        <v>3001143</v>
      </c>
      <c r="N620">
        <v>100243444</v>
      </c>
      <c r="O620" t="s">
        <v>3</v>
      </c>
    </row>
    <row r="621" spans="11:19" x14ac:dyDescent="0.25">
      <c r="L621" t="s">
        <v>994</v>
      </c>
      <c r="M621">
        <v>3001105</v>
      </c>
      <c r="N621">
        <v>100243445</v>
      </c>
      <c r="O621" t="s">
        <v>3</v>
      </c>
    </row>
    <row r="622" spans="11:19" x14ac:dyDescent="0.25">
      <c r="K622" t="s">
        <v>380</v>
      </c>
      <c r="L622" t="s">
        <v>995</v>
      </c>
      <c r="M622">
        <v>3176851</v>
      </c>
      <c r="N622">
        <v>100342680</v>
      </c>
      <c r="O622" t="s">
        <v>1</v>
      </c>
      <c r="P622" t="s">
        <v>380</v>
      </c>
      <c r="Q622">
        <v>15</v>
      </c>
      <c r="R622">
        <v>319.19</v>
      </c>
    </row>
    <row r="623" spans="11:19" x14ac:dyDescent="0.25">
      <c r="K623" t="s">
        <v>380</v>
      </c>
      <c r="L623" t="s">
        <v>996</v>
      </c>
      <c r="M623">
        <v>3176849</v>
      </c>
      <c r="N623">
        <v>100342680</v>
      </c>
      <c r="O623" t="s">
        <v>1</v>
      </c>
      <c r="P623" t="s">
        <v>380</v>
      </c>
      <c r="Q623">
        <v>15</v>
      </c>
      <c r="R623">
        <v>854.21</v>
      </c>
    </row>
    <row r="624" spans="11:19" x14ac:dyDescent="0.25">
      <c r="K624" t="s">
        <v>380</v>
      </c>
      <c r="L624" t="s">
        <v>997</v>
      </c>
      <c r="M624">
        <v>3161033</v>
      </c>
      <c r="N624">
        <v>100288543</v>
      </c>
      <c r="O624" t="s">
        <v>1</v>
      </c>
      <c r="P624" t="s">
        <v>380</v>
      </c>
      <c r="Q624">
        <v>50</v>
      </c>
      <c r="R624">
        <v>240</v>
      </c>
      <c r="S624" t="s">
        <v>998</v>
      </c>
    </row>
    <row r="625" spans="11:19" x14ac:dyDescent="0.25">
      <c r="K625" t="s">
        <v>999</v>
      </c>
      <c r="L625" t="s">
        <v>1000</v>
      </c>
      <c r="M625">
        <v>3153998</v>
      </c>
      <c r="N625">
        <v>100243319</v>
      </c>
      <c r="O625" t="s">
        <v>1</v>
      </c>
      <c r="P625" t="s">
        <v>999</v>
      </c>
      <c r="Q625">
        <v>50</v>
      </c>
    </row>
    <row r="626" spans="11:19" x14ac:dyDescent="0.25">
      <c r="K626" t="s">
        <v>1001</v>
      </c>
      <c r="L626" t="s">
        <v>1002</v>
      </c>
      <c r="M626">
        <v>2790215</v>
      </c>
      <c r="N626">
        <v>100218712</v>
      </c>
      <c r="O626" t="s">
        <v>3</v>
      </c>
      <c r="P626" t="s">
        <v>1001</v>
      </c>
      <c r="Q626">
        <v>35</v>
      </c>
      <c r="R626">
        <v>0</v>
      </c>
    </row>
    <row r="627" spans="11:19" x14ac:dyDescent="0.25">
      <c r="K627" t="s">
        <v>1003</v>
      </c>
      <c r="L627" t="s">
        <v>1004</v>
      </c>
      <c r="M627">
        <v>2779686</v>
      </c>
      <c r="N627">
        <v>100218712</v>
      </c>
      <c r="O627" t="s">
        <v>3</v>
      </c>
      <c r="P627" t="s">
        <v>1003</v>
      </c>
      <c r="Q627">
        <v>50</v>
      </c>
    </row>
    <row r="628" spans="11:19" x14ac:dyDescent="0.25">
      <c r="K628" t="s">
        <v>1005</v>
      </c>
      <c r="L628" t="s">
        <v>1006</v>
      </c>
      <c r="M628">
        <v>2779694</v>
      </c>
      <c r="N628">
        <v>100218712</v>
      </c>
      <c r="O628" t="s">
        <v>3</v>
      </c>
      <c r="P628" t="s">
        <v>1005</v>
      </c>
      <c r="Q628">
        <v>50</v>
      </c>
    </row>
    <row r="629" spans="11:19" x14ac:dyDescent="0.25">
      <c r="K629" t="s">
        <v>1007</v>
      </c>
      <c r="L629" t="s">
        <v>1008</v>
      </c>
      <c r="M629">
        <v>2779693</v>
      </c>
      <c r="N629">
        <v>100218712</v>
      </c>
      <c r="O629" t="s">
        <v>3</v>
      </c>
      <c r="P629" t="s">
        <v>1007</v>
      </c>
      <c r="Q629">
        <v>50</v>
      </c>
    </row>
    <row r="630" spans="11:19" x14ac:dyDescent="0.25">
      <c r="K630" t="s">
        <v>1009</v>
      </c>
      <c r="L630" t="s">
        <v>1010</v>
      </c>
      <c r="M630">
        <v>2790216</v>
      </c>
      <c r="N630">
        <v>100218712</v>
      </c>
      <c r="O630" t="s">
        <v>3</v>
      </c>
      <c r="P630" t="s">
        <v>1009</v>
      </c>
      <c r="Q630">
        <v>35</v>
      </c>
      <c r="R630">
        <v>0</v>
      </c>
    </row>
    <row r="631" spans="11:19" x14ac:dyDescent="0.25">
      <c r="K631" t="s">
        <v>1011</v>
      </c>
      <c r="L631" t="s">
        <v>1012</v>
      </c>
      <c r="M631">
        <v>2790183</v>
      </c>
      <c r="N631">
        <v>100218712</v>
      </c>
      <c r="O631" t="s">
        <v>3</v>
      </c>
      <c r="P631" t="s">
        <v>1011</v>
      </c>
      <c r="Q631">
        <v>35</v>
      </c>
      <c r="R631">
        <v>0</v>
      </c>
    </row>
    <row r="632" spans="11:19" x14ac:dyDescent="0.25">
      <c r="K632" t="s">
        <v>1013</v>
      </c>
      <c r="L632" t="s">
        <v>1014</v>
      </c>
      <c r="M632">
        <v>3178576</v>
      </c>
      <c r="N632">
        <v>100218712</v>
      </c>
      <c r="O632" t="s">
        <v>1</v>
      </c>
      <c r="P632" t="s">
        <v>1013</v>
      </c>
      <c r="Q632">
        <v>50</v>
      </c>
      <c r="R632">
        <v>0</v>
      </c>
      <c r="S632" t="s">
        <v>380</v>
      </c>
    </row>
    <row r="633" spans="11:19" x14ac:dyDescent="0.25">
      <c r="K633" t="s">
        <v>1015</v>
      </c>
      <c r="L633" t="s">
        <v>1016</v>
      </c>
      <c r="M633">
        <v>2790218</v>
      </c>
      <c r="N633">
        <v>100218712</v>
      </c>
      <c r="O633" t="s">
        <v>3</v>
      </c>
      <c r="P633" t="s">
        <v>1015</v>
      </c>
      <c r="Q633">
        <v>35</v>
      </c>
      <c r="R633">
        <v>0</v>
      </c>
    </row>
    <row r="634" spans="11:19" x14ac:dyDescent="0.25">
      <c r="K634" t="s">
        <v>1017</v>
      </c>
      <c r="L634" t="s">
        <v>1018</v>
      </c>
      <c r="M634">
        <v>3178587</v>
      </c>
      <c r="N634">
        <v>100218712</v>
      </c>
      <c r="O634" t="s">
        <v>1</v>
      </c>
      <c r="P634" t="s">
        <v>1017</v>
      </c>
      <c r="Q634">
        <v>50</v>
      </c>
      <c r="R634">
        <v>0</v>
      </c>
      <c r="S634" t="s">
        <v>380</v>
      </c>
    </row>
    <row r="635" spans="11:19" x14ac:dyDescent="0.25">
      <c r="K635" t="s">
        <v>1019</v>
      </c>
      <c r="L635" t="s">
        <v>1020</v>
      </c>
      <c r="M635">
        <v>3178581</v>
      </c>
      <c r="N635">
        <v>100218712</v>
      </c>
      <c r="O635" t="s">
        <v>1</v>
      </c>
      <c r="P635" t="s">
        <v>1019</v>
      </c>
      <c r="Q635">
        <v>50</v>
      </c>
      <c r="R635">
        <v>0</v>
      </c>
      <c r="S635" t="s">
        <v>380</v>
      </c>
    </row>
    <row r="636" spans="11:19" x14ac:dyDescent="0.25">
      <c r="K636" t="s">
        <v>1021</v>
      </c>
      <c r="L636" t="s">
        <v>1022</v>
      </c>
      <c r="M636">
        <v>2790195</v>
      </c>
      <c r="N636">
        <v>100218712</v>
      </c>
      <c r="O636" t="s">
        <v>3</v>
      </c>
      <c r="P636" t="s">
        <v>1021</v>
      </c>
      <c r="Q636">
        <v>35</v>
      </c>
      <c r="R636">
        <v>0</v>
      </c>
    </row>
    <row r="637" spans="11:19" x14ac:dyDescent="0.25">
      <c r="K637" t="s">
        <v>1023</v>
      </c>
      <c r="L637" t="s">
        <v>1024</v>
      </c>
      <c r="M637">
        <v>3178586</v>
      </c>
      <c r="N637">
        <v>100218712</v>
      </c>
      <c r="O637" t="s">
        <v>1</v>
      </c>
      <c r="P637" t="s">
        <v>1023</v>
      </c>
      <c r="Q637">
        <v>50</v>
      </c>
      <c r="R637">
        <v>0</v>
      </c>
      <c r="S637" t="s">
        <v>380</v>
      </c>
    </row>
    <row r="638" spans="11:19" x14ac:dyDescent="0.25">
      <c r="K638" t="s">
        <v>1025</v>
      </c>
      <c r="L638" t="s">
        <v>1026</v>
      </c>
      <c r="M638">
        <v>2790205</v>
      </c>
      <c r="N638">
        <v>100218712</v>
      </c>
      <c r="O638" t="s">
        <v>3</v>
      </c>
      <c r="P638" t="s">
        <v>1025</v>
      </c>
      <c r="Q638">
        <v>35</v>
      </c>
      <c r="R638">
        <v>0</v>
      </c>
    </row>
    <row r="639" spans="11:19" x14ac:dyDescent="0.25">
      <c r="K639" t="s">
        <v>1027</v>
      </c>
      <c r="L639" t="s">
        <v>1028</v>
      </c>
      <c r="M639">
        <v>3153990</v>
      </c>
      <c r="N639">
        <v>100243319</v>
      </c>
      <c r="O639" t="s">
        <v>1</v>
      </c>
      <c r="P639" t="s">
        <v>1027</v>
      </c>
      <c r="Q639">
        <v>50</v>
      </c>
    </row>
    <row r="640" spans="11:19" x14ac:dyDescent="0.25">
      <c r="K640" t="s">
        <v>1027</v>
      </c>
      <c r="L640" t="s">
        <v>1029</v>
      </c>
      <c r="M640">
        <v>3154003</v>
      </c>
      <c r="N640">
        <v>100243319</v>
      </c>
      <c r="O640" t="s">
        <v>1</v>
      </c>
      <c r="P640" t="s">
        <v>1027</v>
      </c>
      <c r="Q640">
        <v>50</v>
      </c>
    </row>
    <row r="641" spans="11:19" x14ac:dyDescent="0.25">
      <c r="K641" t="s">
        <v>1030</v>
      </c>
      <c r="L641" t="s">
        <v>1031</v>
      </c>
      <c r="M641">
        <v>3153985</v>
      </c>
      <c r="N641">
        <v>100243319</v>
      </c>
      <c r="O641" t="s">
        <v>1</v>
      </c>
      <c r="P641" t="s">
        <v>1030</v>
      </c>
      <c r="Q641">
        <v>50</v>
      </c>
    </row>
    <row r="642" spans="11:19" x14ac:dyDescent="0.25">
      <c r="K642" t="s">
        <v>1032</v>
      </c>
      <c r="L642" t="s">
        <v>1033</v>
      </c>
      <c r="M642">
        <v>3153984</v>
      </c>
      <c r="N642">
        <v>100243319</v>
      </c>
      <c r="O642" t="s">
        <v>1</v>
      </c>
      <c r="P642" t="s">
        <v>1032</v>
      </c>
      <c r="Q642">
        <v>50</v>
      </c>
    </row>
    <row r="643" spans="11:19" x14ac:dyDescent="0.25">
      <c r="K643" t="s">
        <v>1032</v>
      </c>
      <c r="L643" t="s">
        <v>1034</v>
      </c>
      <c r="M643">
        <v>3154004</v>
      </c>
      <c r="N643">
        <v>100243319</v>
      </c>
      <c r="O643" t="s">
        <v>1</v>
      </c>
      <c r="P643" t="s">
        <v>1032</v>
      </c>
      <c r="Q643">
        <v>50</v>
      </c>
    </row>
    <row r="644" spans="11:19" x14ac:dyDescent="0.25">
      <c r="K644" t="s">
        <v>1032</v>
      </c>
      <c r="L644" t="s">
        <v>1035</v>
      </c>
      <c r="M644">
        <v>3178588</v>
      </c>
      <c r="N644">
        <v>100218712</v>
      </c>
      <c r="O644" t="s">
        <v>1</v>
      </c>
      <c r="P644" t="s">
        <v>1032</v>
      </c>
      <c r="Q644">
        <v>50</v>
      </c>
      <c r="R644">
        <v>0</v>
      </c>
      <c r="S644" t="s">
        <v>380</v>
      </c>
    </row>
    <row r="645" spans="11:19" x14ac:dyDescent="0.25">
      <c r="K645" t="s">
        <v>1036</v>
      </c>
      <c r="L645" t="s">
        <v>1037</v>
      </c>
      <c r="M645">
        <v>2790203</v>
      </c>
      <c r="N645">
        <v>100218712</v>
      </c>
      <c r="O645" t="s">
        <v>3</v>
      </c>
      <c r="P645" t="s">
        <v>1036</v>
      </c>
      <c r="Q645">
        <v>50</v>
      </c>
      <c r="R645">
        <v>0</v>
      </c>
    </row>
    <row r="646" spans="11:19" x14ac:dyDescent="0.25">
      <c r="K646" t="s">
        <v>1038</v>
      </c>
      <c r="L646" t="s">
        <v>1039</v>
      </c>
      <c r="M646">
        <v>2790204</v>
      </c>
      <c r="N646">
        <v>100218712</v>
      </c>
      <c r="O646" t="s">
        <v>3</v>
      </c>
      <c r="P646" t="s">
        <v>1038</v>
      </c>
      <c r="Q646">
        <v>35</v>
      </c>
      <c r="R646">
        <v>0</v>
      </c>
    </row>
    <row r="647" spans="11:19" x14ac:dyDescent="0.25">
      <c r="K647" t="s">
        <v>1040</v>
      </c>
      <c r="L647" t="s">
        <v>1041</v>
      </c>
      <c r="M647">
        <v>3153987</v>
      </c>
      <c r="N647">
        <v>100218712</v>
      </c>
      <c r="O647" t="s">
        <v>1</v>
      </c>
      <c r="P647" t="s">
        <v>1040</v>
      </c>
      <c r="Q647">
        <v>50</v>
      </c>
      <c r="R647">
        <v>0</v>
      </c>
    </row>
    <row r="648" spans="11:19" x14ac:dyDescent="0.25">
      <c r="K648" t="s">
        <v>1042</v>
      </c>
      <c r="L648" t="s">
        <v>1043</v>
      </c>
      <c r="M648">
        <v>3154002</v>
      </c>
      <c r="N648">
        <v>100218712</v>
      </c>
      <c r="O648" t="s">
        <v>1</v>
      </c>
      <c r="P648" t="s">
        <v>1042</v>
      </c>
      <c r="Q648">
        <v>50</v>
      </c>
      <c r="R648">
        <v>0</v>
      </c>
    </row>
    <row r="649" spans="11:19" x14ac:dyDescent="0.25">
      <c r="K649" t="s">
        <v>1044</v>
      </c>
      <c r="L649" t="s">
        <v>1045</v>
      </c>
      <c r="M649">
        <v>2790222</v>
      </c>
      <c r="N649">
        <v>100218712</v>
      </c>
      <c r="O649" t="s">
        <v>3</v>
      </c>
      <c r="P649" t="s">
        <v>1044</v>
      </c>
      <c r="Q649">
        <v>35</v>
      </c>
      <c r="R649">
        <v>0</v>
      </c>
    </row>
    <row r="650" spans="11:19" x14ac:dyDescent="0.25">
      <c r="K650" t="s">
        <v>1046</v>
      </c>
      <c r="L650" t="s">
        <v>1047</v>
      </c>
      <c r="M650">
        <v>2790190</v>
      </c>
      <c r="N650">
        <v>100218712</v>
      </c>
      <c r="O650" t="s">
        <v>3</v>
      </c>
      <c r="P650" t="s">
        <v>1046</v>
      </c>
      <c r="Q650">
        <v>35</v>
      </c>
      <c r="R650">
        <v>0</v>
      </c>
    </row>
    <row r="651" spans="11:19" x14ac:dyDescent="0.25">
      <c r="K651" t="s">
        <v>1048</v>
      </c>
      <c r="L651" t="s">
        <v>1049</v>
      </c>
      <c r="M651">
        <v>3178584</v>
      </c>
      <c r="N651">
        <v>100218712</v>
      </c>
      <c r="O651" t="s">
        <v>1</v>
      </c>
      <c r="P651" t="s">
        <v>1048</v>
      </c>
      <c r="Q651">
        <v>50</v>
      </c>
      <c r="R651">
        <v>0</v>
      </c>
      <c r="S651" t="s">
        <v>380</v>
      </c>
    </row>
    <row r="652" spans="11:19" x14ac:dyDescent="0.25">
      <c r="K652" t="s">
        <v>1050</v>
      </c>
      <c r="L652" t="s">
        <v>1051</v>
      </c>
      <c r="M652">
        <v>2790193</v>
      </c>
      <c r="N652">
        <v>100218712</v>
      </c>
      <c r="O652" t="s">
        <v>3</v>
      </c>
      <c r="P652" t="s">
        <v>1050</v>
      </c>
      <c r="Q652">
        <v>35</v>
      </c>
      <c r="R652">
        <v>0</v>
      </c>
    </row>
    <row r="653" spans="11:19" x14ac:dyDescent="0.25">
      <c r="K653" t="s">
        <v>1052</v>
      </c>
      <c r="L653" t="s">
        <v>1053</v>
      </c>
      <c r="M653">
        <v>3154001</v>
      </c>
      <c r="N653">
        <v>100243319</v>
      </c>
      <c r="O653" t="s">
        <v>1</v>
      </c>
      <c r="P653" t="s">
        <v>1052</v>
      </c>
      <c r="Q653">
        <v>50</v>
      </c>
    </row>
    <row r="654" spans="11:19" x14ac:dyDescent="0.25">
      <c r="K654" t="s">
        <v>1054</v>
      </c>
      <c r="L654" t="s">
        <v>1055</v>
      </c>
      <c r="M654">
        <v>3153983</v>
      </c>
      <c r="N654">
        <v>100218712</v>
      </c>
      <c r="O654" t="s">
        <v>1</v>
      </c>
      <c r="P654" t="s">
        <v>1054</v>
      </c>
      <c r="Q654">
        <v>50</v>
      </c>
      <c r="R654">
        <v>0</v>
      </c>
    </row>
    <row r="655" spans="11:19" x14ac:dyDescent="0.25">
      <c r="K655" t="s">
        <v>1056</v>
      </c>
      <c r="L655" t="s">
        <v>1057</v>
      </c>
      <c r="M655">
        <v>3153999</v>
      </c>
      <c r="N655">
        <v>100243319</v>
      </c>
      <c r="O655" t="s">
        <v>1</v>
      </c>
      <c r="P655" t="s">
        <v>1056</v>
      </c>
      <c r="Q655">
        <v>50</v>
      </c>
    </row>
    <row r="656" spans="11:19" x14ac:dyDescent="0.25">
      <c r="K656" t="s">
        <v>1058</v>
      </c>
      <c r="L656" t="s">
        <v>1059</v>
      </c>
      <c r="M656">
        <v>2790217</v>
      </c>
      <c r="N656">
        <v>100218712</v>
      </c>
      <c r="O656" t="s">
        <v>3</v>
      </c>
      <c r="P656" t="s">
        <v>1058</v>
      </c>
      <c r="Q656">
        <v>35</v>
      </c>
      <c r="R656">
        <v>0</v>
      </c>
    </row>
    <row r="657" spans="11:19" x14ac:dyDescent="0.25">
      <c r="K657" t="s">
        <v>1060</v>
      </c>
      <c r="L657" t="s">
        <v>1061</v>
      </c>
      <c r="M657">
        <v>3178579</v>
      </c>
      <c r="N657">
        <v>100218712</v>
      </c>
      <c r="O657" t="s">
        <v>1</v>
      </c>
      <c r="P657" t="s">
        <v>1060</v>
      </c>
      <c r="Q657">
        <v>50</v>
      </c>
      <c r="R657">
        <v>0</v>
      </c>
      <c r="S657" t="s">
        <v>380</v>
      </c>
    </row>
    <row r="658" spans="11:19" x14ac:dyDescent="0.25">
      <c r="K658" t="s">
        <v>1060</v>
      </c>
      <c r="L658" t="s">
        <v>1062</v>
      </c>
      <c r="M658">
        <v>3178580</v>
      </c>
      <c r="N658">
        <v>100218712</v>
      </c>
      <c r="O658" t="s">
        <v>1</v>
      </c>
      <c r="P658" t="s">
        <v>1060</v>
      </c>
      <c r="Q658">
        <v>50</v>
      </c>
      <c r="R658">
        <v>0</v>
      </c>
      <c r="S658" t="s">
        <v>380</v>
      </c>
    </row>
    <row r="659" spans="11:19" x14ac:dyDescent="0.25">
      <c r="K659" t="s">
        <v>756</v>
      </c>
      <c r="L659" t="s">
        <v>1063</v>
      </c>
      <c r="M659">
        <v>3001959</v>
      </c>
      <c r="N659">
        <v>100102081</v>
      </c>
      <c r="O659" t="s">
        <v>3</v>
      </c>
      <c r="P659" t="s">
        <v>756</v>
      </c>
    </row>
    <row r="660" spans="11:19" x14ac:dyDescent="0.25">
      <c r="K660" t="s">
        <v>1064</v>
      </c>
      <c r="L660" t="s">
        <v>1065</v>
      </c>
      <c r="M660">
        <v>2779689</v>
      </c>
      <c r="N660">
        <v>100218712</v>
      </c>
      <c r="O660" t="s">
        <v>3</v>
      </c>
      <c r="P660" t="s">
        <v>1064</v>
      </c>
      <c r="Q660">
        <v>35</v>
      </c>
      <c r="R660">
        <v>0</v>
      </c>
    </row>
    <row r="661" spans="11:19" x14ac:dyDescent="0.25">
      <c r="K661" t="s">
        <v>1066</v>
      </c>
      <c r="L661" t="s">
        <v>1067</v>
      </c>
      <c r="M661">
        <v>3153986</v>
      </c>
      <c r="N661">
        <v>100243319</v>
      </c>
      <c r="O661" t="s">
        <v>1</v>
      </c>
      <c r="P661" t="s">
        <v>1066</v>
      </c>
      <c r="Q661">
        <v>50</v>
      </c>
    </row>
    <row r="662" spans="11:19" x14ac:dyDescent="0.25">
      <c r="K662" t="s">
        <v>1068</v>
      </c>
      <c r="L662" t="s">
        <v>1069</v>
      </c>
      <c r="M662">
        <v>3178585</v>
      </c>
      <c r="N662">
        <v>100218712</v>
      </c>
      <c r="O662" t="s">
        <v>1</v>
      </c>
      <c r="P662" t="s">
        <v>1068</v>
      </c>
      <c r="Q662">
        <v>50</v>
      </c>
      <c r="R662">
        <v>0</v>
      </c>
      <c r="S662" t="s">
        <v>380</v>
      </c>
    </row>
    <row r="663" spans="11:19" x14ac:dyDescent="0.25">
      <c r="K663" t="s">
        <v>1070</v>
      </c>
      <c r="L663" t="s">
        <v>1071</v>
      </c>
      <c r="M663">
        <v>2790189</v>
      </c>
      <c r="N663">
        <v>100218712</v>
      </c>
      <c r="O663" t="s">
        <v>3</v>
      </c>
      <c r="P663" t="s">
        <v>1070</v>
      </c>
      <c r="Q663">
        <v>35</v>
      </c>
      <c r="R663">
        <v>0</v>
      </c>
    </row>
    <row r="664" spans="11:19" x14ac:dyDescent="0.25">
      <c r="K664" t="s">
        <v>1072</v>
      </c>
      <c r="L664" t="s">
        <v>1073</v>
      </c>
      <c r="M664">
        <v>3153992</v>
      </c>
      <c r="N664">
        <v>100243319</v>
      </c>
      <c r="O664" t="s">
        <v>1</v>
      </c>
      <c r="P664" t="s">
        <v>1072</v>
      </c>
      <c r="Q664">
        <v>50</v>
      </c>
    </row>
    <row r="665" spans="11:19" x14ac:dyDescent="0.25">
      <c r="K665" t="s">
        <v>1074</v>
      </c>
      <c r="L665" t="s">
        <v>1075</v>
      </c>
      <c r="M665">
        <v>2790220</v>
      </c>
      <c r="N665">
        <v>100218712</v>
      </c>
      <c r="O665" t="s">
        <v>3</v>
      </c>
      <c r="P665" t="s">
        <v>1074</v>
      </c>
      <c r="Q665">
        <v>35</v>
      </c>
      <c r="R665">
        <v>0</v>
      </c>
    </row>
    <row r="666" spans="11:19" x14ac:dyDescent="0.25">
      <c r="K666" t="s">
        <v>1076</v>
      </c>
      <c r="L666" t="s">
        <v>1077</v>
      </c>
      <c r="M666">
        <v>2779696</v>
      </c>
      <c r="N666">
        <v>100218712</v>
      </c>
      <c r="O666" t="s">
        <v>3</v>
      </c>
      <c r="P666" t="s">
        <v>1076</v>
      </c>
      <c r="Q666">
        <v>50</v>
      </c>
    </row>
    <row r="667" spans="11:19" x14ac:dyDescent="0.25">
      <c r="K667" t="s">
        <v>1078</v>
      </c>
      <c r="L667" t="s">
        <v>1079</v>
      </c>
      <c r="M667">
        <v>2779692</v>
      </c>
      <c r="N667">
        <v>100218712</v>
      </c>
      <c r="O667" t="s">
        <v>3</v>
      </c>
      <c r="P667" t="s">
        <v>1078</v>
      </c>
      <c r="Q667">
        <v>40</v>
      </c>
      <c r="R667">
        <v>0</v>
      </c>
    </row>
    <row r="668" spans="11:19" x14ac:dyDescent="0.25">
      <c r="K668" t="s">
        <v>1080</v>
      </c>
      <c r="L668" t="s">
        <v>1081</v>
      </c>
      <c r="M668">
        <v>2790186</v>
      </c>
      <c r="N668">
        <v>100218712</v>
      </c>
      <c r="O668" t="s">
        <v>3</v>
      </c>
      <c r="P668" t="s">
        <v>1080</v>
      </c>
      <c r="Q668">
        <v>35</v>
      </c>
      <c r="R668">
        <v>0</v>
      </c>
    </row>
    <row r="669" spans="11:19" x14ac:dyDescent="0.25">
      <c r="K669" t="s">
        <v>1082</v>
      </c>
      <c r="L669" t="s">
        <v>1083</v>
      </c>
      <c r="M669">
        <v>3178583</v>
      </c>
      <c r="N669">
        <v>100218712</v>
      </c>
      <c r="O669" t="s">
        <v>1</v>
      </c>
      <c r="P669" t="s">
        <v>1082</v>
      </c>
      <c r="Q669">
        <v>50</v>
      </c>
      <c r="R669">
        <v>0</v>
      </c>
      <c r="S669" t="s">
        <v>380</v>
      </c>
    </row>
    <row r="670" spans="11:19" x14ac:dyDescent="0.25">
      <c r="K670" t="s">
        <v>93</v>
      </c>
      <c r="L670" t="s">
        <v>1084</v>
      </c>
      <c r="M670">
        <v>3178582</v>
      </c>
      <c r="N670">
        <v>100218712</v>
      </c>
      <c r="O670" t="s">
        <v>1</v>
      </c>
      <c r="P670" t="s">
        <v>93</v>
      </c>
      <c r="Q670">
        <v>50</v>
      </c>
      <c r="R670">
        <v>0</v>
      </c>
      <c r="S670" t="s">
        <v>380</v>
      </c>
    </row>
    <row r="671" spans="11:19" x14ac:dyDescent="0.25">
      <c r="K671" t="s">
        <v>1085</v>
      </c>
      <c r="L671" t="s">
        <v>1086</v>
      </c>
      <c r="M671">
        <v>2779691</v>
      </c>
      <c r="N671">
        <v>100218712</v>
      </c>
      <c r="O671" t="s">
        <v>3</v>
      </c>
      <c r="P671" t="s">
        <v>1085</v>
      </c>
      <c r="Q671">
        <v>50</v>
      </c>
    </row>
    <row r="672" spans="11:19" x14ac:dyDescent="0.25">
      <c r="K672" t="s">
        <v>1087</v>
      </c>
      <c r="L672" t="s">
        <v>1088</v>
      </c>
      <c r="M672">
        <v>3153996</v>
      </c>
      <c r="N672">
        <v>100243319</v>
      </c>
      <c r="O672" t="s">
        <v>1</v>
      </c>
      <c r="P672" t="s">
        <v>1087</v>
      </c>
      <c r="Q672">
        <v>50</v>
      </c>
    </row>
    <row r="673" spans="11:19" x14ac:dyDescent="0.25">
      <c r="K673" t="s">
        <v>1089</v>
      </c>
      <c r="L673" t="s">
        <v>1090</v>
      </c>
      <c r="M673">
        <v>3178578</v>
      </c>
      <c r="N673">
        <v>100218712</v>
      </c>
      <c r="O673" t="s">
        <v>1</v>
      </c>
      <c r="P673" t="s">
        <v>1089</v>
      </c>
      <c r="Q673">
        <v>50</v>
      </c>
      <c r="R673">
        <v>0</v>
      </c>
      <c r="S673" t="s">
        <v>380</v>
      </c>
    </row>
    <row r="674" spans="11:19" x14ac:dyDescent="0.25">
      <c r="K674" t="s">
        <v>953</v>
      </c>
      <c r="L674" t="s">
        <v>1091</v>
      </c>
      <c r="M674">
        <v>2779685</v>
      </c>
      <c r="N674">
        <v>100218712</v>
      </c>
      <c r="O674" t="s">
        <v>3</v>
      </c>
      <c r="P674" t="s">
        <v>953</v>
      </c>
      <c r="Q674">
        <v>50</v>
      </c>
      <c r="R674">
        <v>78901</v>
      </c>
    </row>
    <row r="675" spans="11:19" x14ac:dyDescent="0.25">
      <c r="K675" t="s">
        <v>904</v>
      </c>
      <c r="L675" t="s">
        <v>1092</v>
      </c>
      <c r="M675">
        <v>2790181</v>
      </c>
      <c r="N675">
        <v>100218712</v>
      </c>
      <c r="O675" t="s">
        <v>3</v>
      </c>
      <c r="P675" t="s">
        <v>904</v>
      </c>
      <c r="Q675">
        <v>35</v>
      </c>
      <c r="R675">
        <v>96096</v>
      </c>
    </row>
    <row r="676" spans="11:19" x14ac:dyDescent="0.25">
      <c r="K676" t="s">
        <v>904</v>
      </c>
      <c r="L676" t="s">
        <v>1093</v>
      </c>
      <c r="M676">
        <v>2848503</v>
      </c>
      <c r="N676">
        <v>100243319</v>
      </c>
      <c r="O676" t="s">
        <v>3</v>
      </c>
      <c r="P676" t="s">
        <v>904</v>
      </c>
    </row>
    <row r="677" spans="11:19" x14ac:dyDescent="0.25">
      <c r="K677" t="s">
        <v>1094</v>
      </c>
      <c r="L677" t="s">
        <v>1095</v>
      </c>
      <c r="M677">
        <v>2790196</v>
      </c>
      <c r="N677">
        <v>100218712</v>
      </c>
      <c r="O677" t="s">
        <v>3</v>
      </c>
      <c r="P677" t="s">
        <v>1094</v>
      </c>
      <c r="Q677">
        <v>50</v>
      </c>
      <c r="R677">
        <v>0</v>
      </c>
    </row>
    <row r="678" spans="11:19" x14ac:dyDescent="0.25">
      <c r="K678" t="s">
        <v>1096</v>
      </c>
      <c r="L678" t="s">
        <v>1097</v>
      </c>
      <c r="M678">
        <v>3153989</v>
      </c>
      <c r="N678">
        <v>100243319</v>
      </c>
      <c r="O678" t="s">
        <v>1</v>
      </c>
      <c r="P678" t="s">
        <v>1096</v>
      </c>
      <c r="Q678">
        <v>50</v>
      </c>
    </row>
    <row r="679" spans="11:19" x14ac:dyDescent="0.25">
      <c r="K679" t="s">
        <v>1096</v>
      </c>
      <c r="L679" t="s">
        <v>1098</v>
      </c>
      <c r="M679">
        <v>3154005</v>
      </c>
      <c r="N679">
        <v>100243319</v>
      </c>
      <c r="O679" t="s">
        <v>1</v>
      </c>
      <c r="P679" t="s">
        <v>1096</v>
      </c>
      <c r="Q679">
        <v>50</v>
      </c>
    </row>
    <row r="680" spans="11:19" x14ac:dyDescent="0.25">
      <c r="K680" t="s">
        <v>1099</v>
      </c>
      <c r="L680" t="s">
        <v>1100</v>
      </c>
      <c r="M680">
        <v>3153988</v>
      </c>
      <c r="N680">
        <v>100243319</v>
      </c>
      <c r="O680" t="s">
        <v>1</v>
      </c>
      <c r="P680" t="s">
        <v>1099</v>
      </c>
      <c r="Q680">
        <v>50</v>
      </c>
    </row>
    <row r="681" spans="11:19" x14ac:dyDescent="0.25">
      <c r="K681" t="s">
        <v>1101</v>
      </c>
      <c r="L681" t="s">
        <v>1102</v>
      </c>
      <c r="M681">
        <v>3154000</v>
      </c>
      <c r="N681">
        <v>100218712</v>
      </c>
      <c r="O681" t="s">
        <v>1</v>
      </c>
      <c r="P681" t="s">
        <v>1101</v>
      </c>
      <c r="Q681">
        <v>50</v>
      </c>
      <c r="R681">
        <v>0</v>
      </c>
    </row>
    <row r="682" spans="11:19" x14ac:dyDescent="0.25">
      <c r="K682" t="s">
        <v>1103</v>
      </c>
      <c r="L682" t="s">
        <v>1104</v>
      </c>
      <c r="M682">
        <v>2779702</v>
      </c>
      <c r="N682">
        <v>100218712</v>
      </c>
      <c r="O682" t="s">
        <v>3</v>
      </c>
      <c r="P682" t="s">
        <v>1103</v>
      </c>
      <c r="Q682">
        <v>50</v>
      </c>
    </row>
    <row r="683" spans="11:19" x14ac:dyDescent="0.25">
      <c r="K683" t="s">
        <v>1101</v>
      </c>
      <c r="L683" t="s">
        <v>1105</v>
      </c>
      <c r="M683">
        <v>2790194</v>
      </c>
      <c r="N683">
        <v>100218712</v>
      </c>
      <c r="O683" t="s">
        <v>3</v>
      </c>
      <c r="P683" t="s">
        <v>1101</v>
      </c>
      <c r="Q683">
        <v>35</v>
      </c>
      <c r="R683">
        <v>0</v>
      </c>
    </row>
    <row r="684" spans="11:19" x14ac:dyDescent="0.25">
      <c r="K684" t="s">
        <v>1106</v>
      </c>
      <c r="L684" t="s">
        <v>1107</v>
      </c>
      <c r="M684">
        <v>2790191</v>
      </c>
      <c r="N684">
        <v>100218712</v>
      </c>
      <c r="O684" t="s">
        <v>3</v>
      </c>
      <c r="P684" t="s">
        <v>1106</v>
      </c>
      <c r="Q684">
        <v>35</v>
      </c>
      <c r="R684">
        <v>0</v>
      </c>
    </row>
    <row r="685" spans="11:19" x14ac:dyDescent="0.25">
      <c r="K685" t="s">
        <v>1108</v>
      </c>
      <c r="L685" t="s">
        <v>1109</v>
      </c>
      <c r="M685">
        <v>2779698</v>
      </c>
      <c r="N685">
        <v>100218712</v>
      </c>
      <c r="O685" t="s">
        <v>3</v>
      </c>
      <c r="P685" t="s">
        <v>1108</v>
      </c>
      <c r="Q685">
        <v>50</v>
      </c>
    </row>
    <row r="686" spans="11:19" x14ac:dyDescent="0.25">
      <c r="K686" t="s">
        <v>1110</v>
      </c>
      <c r="L686" t="s">
        <v>1111</v>
      </c>
      <c r="M686">
        <v>2779701</v>
      </c>
      <c r="N686">
        <v>100218712</v>
      </c>
      <c r="O686" t="s">
        <v>3</v>
      </c>
      <c r="P686" t="s">
        <v>1110</v>
      </c>
      <c r="Q686">
        <v>50</v>
      </c>
    </row>
    <row r="687" spans="11:19" x14ac:dyDescent="0.25">
      <c r="K687" t="s">
        <v>1112</v>
      </c>
      <c r="L687" t="s">
        <v>1113</v>
      </c>
      <c r="M687">
        <v>3153981</v>
      </c>
      <c r="N687">
        <v>100243319</v>
      </c>
      <c r="O687" t="s">
        <v>1</v>
      </c>
      <c r="P687" t="s">
        <v>1112</v>
      </c>
      <c r="Q687">
        <v>50</v>
      </c>
    </row>
    <row r="688" spans="11:19" x14ac:dyDescent="0.25">
      <c r="K688" t="s">
        <v>1112</v>
      </c>
      <c r="L688" t="s">
        <v>1114</v>
      </c>
      <c r="M688">
        <v>3153993</v>
      </c>
      <c r="N688">
        <v>100243319</v>
      </c>
      <c r="O688" t="s">
        <v>1</v>
      </c>
      <c r="P688" t="s">
        <v>1112</v>
      </c>
      <c r="Q688">
        <v>50</v>
      </c>
    </row>
    <row r="689" spans="11:18" x14ac:dyDescent="0.25">
      <c r="K689" t="s">
        <v>1115</v>
      </c>
      <c r="L689" t="s">
        <v>1116</v>
      </c>
      <c r="M689">
        <v>3153997</v>
      </c>
      <c r="N689">
        <v>100243319</v>
      </c>
      <c r="O689" t="s">
        <v>1</v>
      </c>
      <c r="P689" t="s">
        <v>1115</v>
      </c>
      <c r="Q689">
        <v>50</v>
      </c>
    </row>
    <row r="690" spans="11:18" x14ac:dyDescent="0.25">
      <c r="K690" t="s">
        <v>1117</v>
      </c>
      <c r="L690" t="s">
        <v>1118</v>
      </c>
      <c r="M690">
        <v>2779700</v>
      </c>
      <c r="N690">
        <v>100218712</v>
      </c>
      <c r="O690" t="s">
        <v>3</v>
      </c>
      <c r="P690" t="s">
        <v>1117</v>
      </c>
      <c r="Q690">
        <v>50</v>
      </c>
      <c r="R690">
        <v>0</v>
      </c>
    </row>
    <row r="691" spans="11:18" x14ac:dyDescent="0.25">
      <c r="L691" t="s">
        <v>1119</v>
      </c>
      <c r="M691">
        <v>3151480</v>
      </c>
      <c r="N691">
        <v>100218712</v>
      </c>
      <c r="O691" t="s">
        <v>3</v>
      </c>
    </row>
    <row r="692" spans="11:18" x14ac:dyDescent="0.25">
      <c r="L692" t="s">
        <v>1120</v>
      </c>
      <c r="M692">
        <v>3001115</v>
      </c>
      <c r="N692">
        <v>100243445</v>
      </c>
      <c r="O692" t="s">
        <v>3</v>
      </c>
    </row>
    <row r="693" spans="11:18" x14ac:dyDescent="0.25">
      <c r="L693" t="s">
        <v>1121</v>
      </c>
      <c r="M693">
        <v>3165316</v>
      </c>
      <c r="N693">
        <v>100243341</v>
      </c>
      <c r="O693" t="s">
        <v>1</v>
      </c>
    </row>
    <row r="694" spans="11:18" x14ac:dyDescent="0.25">
      <c r="K694" t="s">
        <v>1122</v>
      </c>
      <c r="L694" t="s">
        <v>1123</v>
      </c>
      <c r="M694">
        <v>3162317</v>
      </c>
      <c r="N694">
        <v>100342680</v>
      </c>
      <c r="O694" t="s">
        <v>3</v>
      </c>
      <c r="P694" t="s">
        <v>1122</v>
      </c>
      <c r="Q694">
        <v>20</v>
      </c>
    </row>
    <row r="695" spans="11:18" x14ac:dyDescent="0.25">
      <c r="K695" t="s">
        <v>1124</v>
      </c>
      <c r="L695" t="s">
        <v>1125</v>
      </c>
      <c r="M695">
        <v>3162316</v>
      </c>
      <c r="N695">
        <v>100342680</v>
      </c>
      <c r="O695" t="s">
        <v>3</v>
      </c>
      <c r="P695" t="s">
        <v>1124</v>
      </c>
      <c r="Q695">
        <v>20</v>
      </c>
    </row>
    <row r="696" spans="11:18" x14ac:dyDescent="0.25">
      <c r="L696" t="s">
        <v>1126</v>
      </c>
      <c r="M696">
        <v>3002023</v>
      </c>
      <c r="N696">
        <v>100243346</v>
      </c>
      <c r="O696" t="s">
        <v>3</v>
      </c>
    </row>
    <row r="697" spans="11:18" x14ac:dyDescent="0.25">
      <c r="L697" t="s">
        <v>1127</v>
      </c>
      <c r="M697">
        <v>3068594</v>
      </c>
      <c r="N697">
        <v>100174045</v>
      </c>
      <c r="O697" t="s">
        <v>3</v>
      </c>
    </row>
    <row r="698" spans="11:18" x14ac:dyDescent="0.25">
      <c r="K698" t="s">
        <v>1128</v>
      </c>
      <c r="L698" t="s">
        <v>1129</v>
      </c>
      <c r="M698">
        <v>3168995</v>
      </c>
      <c r="N698">
        <v>100342680</v>
      </c>
      <c r="O698" t="s">
        <v>3</v>
      </c>
      <c r="P698" t="s">
        <v>1128</v>
      </c>
      <c r="Q698">
        <v>20</v>
      </c>
      <c r="R698">
        <v>1499.3</v>
      </c>
    </row>
    <row r="699" spans="11:18" x14ac:dyDescent="0.25">
      <c r="K699" t="s">
        <v>1130</v>
      </c>
      <c r="L699" t="s">
        <v>1131</v>
      </c>
      <c r="M699">
        <v>3168996</v>
      </c>
      <c r="N699">
        <v>100342680</v>
      </c>
      <c r="O699" t="s">
        <v>3</v>
      </c>
      <c r="P699" t="s">
        <v>1130</v>
      </c>
      <c r="Q699">
        <v>20</v>
      </c>
      <c r="R699">
        <v>2899.9</v>
      </c>
    </row>
    <row r="700" spans="11:18" x14ac:dyDescent="0.25">
      <c r="L700" t="s">
        <v>1132</v>
      </c>
      <c r="M700">
        <v>3060475</v>
      </c>
      <c r="N700">
        <v>100197183</v>
      </c>
      <c r="O700" t="s">
        <v>3</v>
      </c>
    </row>
    <row r="701" spans="11:18" x14ac:dyDescent="0.25">
      <c r="L701" t="s">
        <v>1133</v>
      </c>
      <c r="M701">
        <v>3086454</v>
      </c>
      <c r="N701">
        <v>100243341</v>
      </c>
      <c r="O701" t="s">
        <v>1</v>
      </c>
    </row>
    <row r="702" spans="11:18" x14ac:dyDescent="0.25">
      <c r="L702" t="s">
        <v>1134</v>
      </c>
      <c r="M702">
        <v>2848555</v>
      </c>
      <c r="N702">
        <v>100243342</v>
      </c>
      <c r="O702" t="s">
        <v>3</v>
      </c>
    </row>
    <row r="703" spans="11:18" x14ac:dyDescent="0.25">
      <c r="L703" t="s">
        <v>1135</v>
      </c>
      <c r="M703">
        <v>2999979</v>
      </c>
      <c r="N703">
        <v>100126351</v>
      </c>
      <c r="O703" t="s">
        <v>1</v>
      </c>
    </row>
    <row r="704" spans="11:18" x14ac:dyDescent="0.25">
      <c r="L704" t="s">
        <v>1136</v>
      </c>
      <c r="M704">
        <v>3002687</v>
      </c>
      <c r="N704">
        <v>100126351</v>
      </c>
      <c r="O704" t="s">
        <v>1</v>
      </c>
    </row>
    <row r="705" spans="11:18" x14ac:dyDescent="0.25">
      <c r="L705" t="s">
        <v>1137</v>
      </c>
      <c r="M705">
        <v>3002688</v>
      </c>
      <c r="N705">
        <v>100126351</v>
      </c>
      <c r="O705" t="s">
        <v>1</v>
      </c>
    </row>
    <row r="706" spans="11:18" x14ac:dyDescent="0.25">
      <c r="L706" t="s">
        <v>1138</v>
      </c>
      <c r="M706">
        <v>3002686</v>
      </c>
      <c r="N706">
        <v>100126351</v>
      </c>
      <c r="O706" t="s">
        <v>1</v>
      </c>
    </row>
    <row r="707" spans="11:18" x14ac:dyDescent="0.25">
      <c r="L707" t="s">
        <v>1139</v>
      </c>
      <c r="M707">
        <v>2999102</v>
      </c>
      <c r="N707">
        <v>100126351</v>
      </c>
      <c r="O707" t="s">
        <v>1</v>
      </c>
    </row>
    <row r="708" spans="11:18" x14ac:dyDescent="0.25">
      <c r="L708" t="s">
        <v>1140</v>
      </c>
      <c r="M708">
        <v>2999103</v>
      </c>
      <c r="N708">
        <v>100126351</v>
      </c>
      <c r="O708" t="s">
        <v>1</v>
      </c>
    </row>
    <row r="709" spans="11:18" x14ac:dyDescent="0.25">
      <c r="L709" t="s">
        <v>1141</v>
      </c>
      <c r="M709">
        <v>2999105</v>
      </c>
      <c r="N709">
        <v>100126351</v>
      </c>
      <c r="O709" t="s">
        <v>1</v>
      </c>
    </row>
    <row r="710" spans="11:18" x14ac:dyDescent="0.25">
      <c r="L710" t="s">
        <v>1142</v>
      </c>
      <c r="M710">
        <v>3000151</v>
      </c>
      <c r="N710">
        <v>100126351</v>
      </c>
      <c r="O710" t="s">
        <v>1</v>
      </c>
    </row>
    <row r="711" spans="11:18" x14ac:dyDescent="0.25">
      <c r="L711" t="s">
        <v>1143</v>
      </c>
      <c r="M711">
        <v>2999122</v>
      </c>
      <c r="N711">
        <v>100126351</v>
      </c>
      <c r="O711" t="s">
        <v>1</v>
      </c>
    </row>
    <row r="712" spans="11:18" x14ac:dyDescent="0.25">
      <c r="L712" t="s">
        <v>1144</v>
      </c>
      <c r="M712">
        <v>3000159</v>
      </c>
      <c r="N712">
        <v>100126351</v>
      </c>
      <c r="O712" t="s">
        <v>1</v>
      </c>
    </row>
    <row r="713" spans="11:18" x14ac:dyDescent="0.25">
      <c r="L713" t="s">
        <v>1145</v>
      </c>
      <c r="M713">
        <v>2999123</v>
      </c>
      <c r="N713">
        <v>100126351</v>
      </c>
      <c r="O713" t="s">
        <v>1</v>
      </c>
    </row>
    <row r="714" spans="11:18" x14ac:dyDescent="0.25">
      <c r="L714" t="s">
        <v>1146</v>
      </c>
      <c r="M714">
        <v>2999124</v>
      </c>
      <c r="N714">
        <v>100126351</v>
      </c>
      <c r="O714" t="s">
        <v>1</v>
      </c>
    </row>
    <row r="715" spans="11:18" x14ac:dyDescent="0.25">
      <c r="K715" t="s">
        <v>1147</v>
      </c>
      <c r="L715" t="s">
        <v>1148</v>
      </c>
      <c r="M715">
        <v>3086452</v>
      </c>
      <c r="N715">
        <v>100243341</v>
      </c>
      <c r="O715" t="s">
        <v>1</v>
      </c>
      <c r="P715" t="s">
        <v>1147</v>
      </c>
      <c r="Q715">
        <v>50</v>
      </c>
      <c r="R715">
        <v>457.12</v>
      </c>
    </row>
    <row r="716" spans="11:18" x14ac:dyDescent="0.25">
      <c r="L716" t="s">
        <v>1149</v>
      </c>
      <c r="M716">
        <v>2893256</v>
      </c>
      <c r="N716">
        <v>100126351</v>
      </c>
      <c r="O716" t="s">
        <v>1</v>
      </c>
    </row>
    <row r="717" spans="11:18" x14ac:dyDescent="0.25">
      <c r="L717" t="s">
        <v>1150</v>
      </c>
      <c r="M717">
        <v>3086453</v>
      </c>
      <c r="N717">
        <v>100243341</v>
      </c>
      <c r="O717" t="s">
        <v>1</v>
      </c>
    </row>
    <row r="718" spans="11:18" x14ac:dyDescent="0.25">
      <c r="L718" t="s">
        <v>1151</v>
      </c>
      <c r="M718">
        <v>3086455</v>
      </c>
      <c r="N718">
        <v>100243341</v>
      </c>
      <c r="O718" t="s">
        <v>1</v>
      </c>
    </row>
    <row r="719" spans="11:18" x14ac:dyDescent="0.25">
      <c r="L719" t="s">
        <v>1152</v>
      </c>
      <c r="M719">
        <v>3086456</v>
      </c>
      <c r="N719">
        <v>100243341</v>
      </c>
      <c r="O719" t="s">
        <v>1</v>
      </c>
    </row>
    <row r="720" spans="11:18" x14ac:dyDescent="0.25">
      <c r="K720" t="s">
        <v>1153</v>
      </c>
      <c r="L720" t="s">
        <v>1154</v>
      </c>
      <c r="M720">
        <v>3162962</v>
      </c>
      <c r="N720">
        <v>100174045</v>
      </c>
      <c r="O720" t="s">
        <v>3</v>
      </c>
      <c r="P720" t="s">
        <v>1153</v>
      </c>
      <c r="Q720">
        <v>30</v>
      </c>
      <c r="R720">
        <v>2725.96</v>
      </c>
    </row>
    <row r="721" spans="11:18" x14ac:dyDescent="0.25">
      <c r="L721" t="s">
        <v>1155</v>
      </c>
      <c r="M721">
        <v>3024965</v>
      </c>
      <c r="N721">
        <v>100243340</v>
      </c>
      <c r="O721" t="s">
        <v>3</v>
      </c>
    </row>
    <row r="722" spans="11:18" x14ac:dyDescent="0.25">
      <c r="K722" t="s">
        <v>1156</v>
      </c>
      <c r="L722" t="s">
        <v>1157</v>
      </c>
      <c r="M722">
        <v>2790223</v>
      </c>
      <c r="N722">
        <v>100126348</v>
      </c>
      <c r="O722" t="s">
        <v>3</v>
      </c>
      <c r="P722" t="s">
        <v>1156</v>
      </c>
      <c r="Q722">
        <v>35</v>
      </c>
      <c r="R722">
        <v>36175</v>
      </c>
    </row>
    <row r="723" spans="11:18" x14ac:dyDescent="0.25">
      <c r="K723" t="s">
        <v>1158</v>
      </c>
      <c r="L723" t="s">
        <v>1159</v>
      </c>
      <c r="M723">
        <v>2898991</v>
      </c>
      <c r="N723">
        <v>100243340</v>
      </c>
      <c r="O723" t="s">
        <v>3</v>
      </c>
      <c r="P723" t="s">
        <v>1158</v>
      </c>
      <c r="Q723">
        <v>60</v>
      </c>
      <c r="R723">
        <v>36645</v>
      </c>
    </row>
    <row r="724" spans="11:18" x14ac:dyDescent="0.25">
      <c r="K724" t="s">
        <v>1156</v>
      </c>
      <c r="L724" t="s">
        <v>1160</v>
      </c>
      <c r="M724">
        <v>3067536</v>
      </c>
      <c r="N724">
        <v>100126349</v>
      </c>
      <c r="O724" t="s">
        <v>3</v>
      </c>
      <c r="P724" t="s">
        <v>1156</v>
      </c>
    </row>
    <row r="725" spans="11:18" x14ac:dyDescent="0.25">
      <c r="L725" t="s">
        <v>1161</v>
      </c>
      <c r="M725">
        <v>3002775</v>
      </c>
      <c r="N725">
        <v>100243364</v>
      </c>
      <c r="O725" t="s">
        <v>3</v>
      </c>
    </row>
    <row r="726" spans="11:18" x14ac:dyDescent="0.25">
      <c r="K726" t="s">
        <v>1162</v>
      </c>
      <c r="L726" t="s">
        <v>1163</v>
      </c>
      <c r="M726">
        <v>3052784</v>
      </c>
      <c r="N726">
        <v>100126348</v>
      </c>
      <c r="O726" t="s">
        <v>3</v>
      </c>
      <c r="P726" t="s">
        <v>1162</v>
      </c>
    </row>
    <row r="727" spans="11:18" x14ac:dyDescent="0.25">
      <c r="L727" t="s">
        <v>1164</v>
      </c>
      <c r="M727">
        <v>3000377</v>
      </c>
      <c r="N727">
        <v>100126348</v>
      </c>
      <c r="O727" t="s">
        <v>3</v>
      </c>
    </row>
    <row r="728" spans="11:18" x14ac:dyDescent="0.25">
      <c r="L728" t="s">
        <v>1165</v>
      </c>
      <c r="M728">
        <v>3000378</v>
      </c>
      <c r="N728">
        <v>100126348</v>
      </c>
      <c r="O728" t="s">
        <v>3</v>
      </c>
    </row>
    <row r="729" spans="11:18" x14ac:dyDescent="0.25">
      <c r="K729" t="s">
        <v>1166</v>
      </c>
      <c r="L729" t="s">
        <v>1167</v>
      </c>
      <c r="M729">
        <v>3156934</v>
      </c>
      <c r="N729">
        <v>100126348</v>
      </c>
      <c r="O729" t="s">
        <v>1</v>
      </c>
      <c r="P729" t="s">
        <v>1166</v>
      </c>
      <c r="Q729">
        <v>50</v>
      </c>
      <c r="R729">
        <v>8750</v>
      </c>
    </row>
    <row r="730" spans="11:18" x14ac:dyDescent="0.25">
      <c r="K730" t="s">
        <v>1168</v>
      </c>
      <c r="L730" t="s">
        <v>1169</v>
      </c>
      <c r="M730">
        <v>2790224</v>
      </c>
      <c r="N730">
        <v>100126348</v>
      </c>
      <c r="O730" t="s">
        <v>3</v>
      </c>
      <c r="P730" t="s">
        <v>1168</v>
      </c>
      <c r="Q730">
        <v>35</v>
      </c>
      <c r="R730">
        <v>11080</v>
      </c>
    </row>
    <row r="731" spans="11:18" x14ac:dyDescent="0.25">
      <c r="K731" t="s">
        <v>1170</v>
      </c>
      <c r="L731" t="s">
        <v>1171</v>
      </c>
      <c r="M731">
        <v>3066385</v>
      </c>
      <c r="N731">
        <v>100126348</v>
      </c>
      <c r="O731" t="s">
        <v>3</v>
      </c>
      <c r="P731" t="s">
        <v>1170</v>
      </c>
    </row>
    <row r="732" spans="11:18" x14ac:dyDescent="0.25">
      <c r="K732" t="s">
        <v>1172</v>
      </c>
      <c r="L732" t="s">
        <v>1173</v>
      </c>
      <c r="M732">
        <v>2790230</v>
      </c>
      <c r="N732">
        <v>100126348</v>
      </c>
      <c r="O732" t="s">
        <v>3</v>
      </c>
      <c r="P732" t="s">
        <v>1172</v>
      </c>
      <c r="Q732">
        <v>40</v>
      </c>
      <c r="R732">
        <v>0</v>
      </c>
    </row>
    <row r="733" spans="11:18" x14ac:dyDescent="0.25">
      <c r="K733" t="s">
        <v>1174</v>
      </c>
      <c r="L733" t="s">
        <v>1175</v>
      </c>
      <c r="M733">
        <v>2790228</v>
      </c>
      <c r="N733">
        <v>100126348</v>
      </c>
      <c r="O733" t="s">
        <v>3</v>
      </c>
      <c r="P733" t="s">
        <v>1174</v>
      </c>
      <c r="Q733">
        <v>40</v>
      </c>
      <c r="R733">
        <v>0</v>
      </c>
    </row>
    <row r="734" spans="11:18" x14ac:dyDescent="0.25">
      <c r="K734" t="s">
        <v>1176</v>
      </c>
      <c r="L734" t="s">
        <v>1177</v>
      </c>
      <c r="M734">
        <v>3037220</v>
      </c>
      <c r="N734">
        <v>100126348</v>
      </c>
      <c r="O734" t="s">
        <v>3</v>
      </c>
      <c r="P734" t="s">
        <v>1176</v>
      </c>
      <c r="Q734">
        <v>50</v>
      </c>
    </row>
    <row r="735" spans="11:18" x14ac:dyDescent="0.25">
      <c r="K735" t="s">
        <v>1178</v>
      </c>
      <c r="L735" t="s">
        <v>1179</v>
      </c>
      <c r="M735">
        <v>3059876</v>
      </c>
      <c r="N735">
        <v>100126348</v>
      </c>
      <c r="O735" t="s">
        <v>3</v>
      </c>
      <c r="P735" t="s">
        <v>1178</v>
      </c>
    </row>
    <row r="736" spans="11:18" x14ac:dyDescent="0.25">
      <c r="L736" t="s">
        <v>1180</v>
      </c>
      <c r="M736">
        <v>3006439</v>
      </c>
      <c r="N736">
        <v>100126348</v>
      </c>
      <c r="O736" t="s">
        <v>3</v>
      </c>
      <c r="R736">
        <v>1049.82</v>
      </c>
    </row>
    <row r="737" spans="11:18" x14ac:dyDescent="0.25">
      <c r="L737" t="s">
        <v>1181</v>
      </c>
      <c r="M737">
        <v>3005263</v>
      </c>
      <c r="N737">
        <v>100126348</v>
      </c>
      <c r="O737" t="s">
        <v>3</v>
      </c>
    </row>
    <row r="738" spans="11:18" x14ac:dyDescent="0.25">
      <c r="K738" t="s">
        <v>1182</v>
      </c>
      <c r="L738" t="s">
        <v>1183</v>
      </c>
      <c r="M738">
        <v>3156933</v>
      </c>
      <c r="N738">
        <v>100126348</v>
      </c>
      <c r="O738" t="s">
        <v>1</v>
      </c>
      <c r="P738" t="s">
        <v>1182</v>
      </c>
      <c r="Q738">
        <v>50</v>
      </c>
    </row>
    <row r="739" spans="11:18" x14ac:dyDescent="0.25">
      <c r="K739" t="s">
        <v>1184</v>
      </c>
      <c r="L739" t="s">
        <v>1185</v>
      </c>
      <c r="M739">
        <v>3003152</v>
      </c>
      <c r="N739">
        <v>100126348</v>
      </c>
      <c r="O739" t="s">
        <v>3</v>
      </c>
      <c r="P739" t="s">
        <v>1184</v>
      </c>
      <c r="R739">
        <v>969.58</v>
      </c>
    </row>
    <row r="740" spans="11:18" x14ac:dyDescent="0.25">
      <c r="K740" t="s">
        <v>1186</v>
      </c>
      <c r="L740" t="s">
        <v>1187</v>
      </c>
      <c r="M740">
        <v>2790232</v>
      </c>
      <c r="N740">
        <v>100126348</v>
      </c>
      <c r="O740" t="s">
        <v>3</v>
      </c>
      <c r="P740" t="s">
        <v>1186</v>
      </c>
      <c r="Q740">
        <v>35</v>
      </c>
      <c r="R740">
        <v>0</v>
      </c>
    </row>
    <row r="741" spans="11:18" x14ac:dyDescent="0.25">
      <c r="K741" t="s">
        <v>1188</v>
      </c>
      <c r="L741" t="s">
        <v>1189</v>
      </c>
      <c r="M741">
        <v>2790234</v>
      </c>
      <c r="N741">
        <v>100126348</v>
      </c>
      <c r="O741" t="s">
        <v>3</v>
      </c>
      <c r="P741" t="s">
        <v>1188</v>
      </c>
      <c r="Q741">
        <v>35</v>
      </c>
      <c r="R741">
        <v>0</v>
      </c>
    </row>
    <row r="742" spans="11:18" x14ac:dyDescent="0.25">
      <c r="K742" t="s">
        <v>1190</v>
      </c>
      <c r="L742" t="s">
        <v>1191</v>
      </c>
      <c r="M742">
        <v>3068078</v>
      </c>
      <c r="N742">
        <v>100126348</v>
      </c>
      <c r="O742" t="s">
        <v>3</v>
      </c>
      <c r="P742" t="s">
        <v>1190</v>
      </c>
    </row>
    <row r="743" spans="11:18" x14ac:dyDescent="0.25">
      <c r="K743" t="s">
        <v>1192</v>
      </c>
      <c r="L743" t="s">
        <v>1193</v>
      </c>
      <c r="M743">
        <v>2790226</v>
      </c>
      <c r="N743">
        <v>100126348</v>
      </c>
      <c r="O743" t="s">
        <v>3</v>
      </c>
      <c r="P743" t="s">
        <v>1192</v>
      </c>
      <c r="Q743">
        <v>35</v>
      </c>
      <c r="R743">
        <v>9100</v>
      </c>
    </row>
    <row r="744" spans="11:18" x14ac:dyDescent="0.25">
      <c r="K744" t="s">
        <v>1194</v>
      </c>
      <c r="L744" t="s">
        <v>1195</v>
      </c>
      <c r="M744">
        <v>2848537</v>
      </c>
      <c r="N744">
        <v>100243338</v>
      </c>
      <c r="O744" t="s">
        <v>3</v>
      </c>
      <c r="P744" t="s">
        <v>1194</v>
      </c>
    </row>
    <row r="745" spans="11:18" x14ac:dyDescent="0.25">
      <c r="K745" t="s">
        <v>1196</v>
      </c>
      <c r="L745" t="s">
        <v>1197</v>
      </c>
      <c r="M745">
        <v>2848536</v>
      </c>
      <c r="N745">
        <v>100243338</v>
      </c>
      <c r="O745" t="s">
        <v>3</v>
      </c>
      <c r="P745" t="s">
        <v>1196</v>
      </c>
    </row>
    <row r="746" spans="11:18" x14ac:dyDescent="0.25">
      <c r="K746" t="s">
        <v>1198</v>
      </c>
      <c r="L746" t="s">
        <v>1199</v>
      </c>
      <c r="M746">
        <v>3059874</v>
      </c>
      <c r="N746">
        <v>100126348</v>
      </c>
      <c r="O746" t="s">
        <v>1</v>
      </c>
      <c r="P746" t="s">
        <v>1198</v>
      </c>
    </row>
    <row r="747" spans="11:18" x14ac:dyDescent="0.25">
      <c r="K747" t="s">
        <v>1200</v>
      </c>
      <c r="L747" t="s">
        <v>1201</v>
      </c>
      <c r="M747">
        <v>3059818</v>
      </c>
      <c r="N747">
        <v>100126348</v>
      </c>
      <c r="O747" t="s">
        <v>3</v>
      </c>
      <c r="P747" t="s">
        <v>1200</v>
      </c>
    </row>
    <row r="748" spans="11:18" x14ac:dyDescent="0.25">
      <c r="K748" t="s">
        <v>1202</v>
      </c>
      <c r="L748" t="s">
        <v>1203</v>
      </c>
      <c r="M748">
        <v>3168019</v>
      </c>
      <c r="N748">
        <v>100126395</v>
      </c>
      <c r="O748" t="s">
        <v>1</v>
      </c>
      <c r="P748" t="s">
        <v>1202</v>
      </c>
      <c r="Q748">
        <v>50</v>
      </c>
      <c r="R748">
        <v>87.42</v>
      </c>
    </row>
    <row r="749" spans="11:18" x14ac:dyDescent="0.25">
      <c r="K749" t="s">
        <v>1204</v>
      </c>
      <c r="L749" t="s">
        <v>1205</v>
      </c>
      <c r="M749">
        <v>3168018</v>
      </c>
      <c r="N749">
        <v>100126395</v>
      </c>
      <c r="O749" t="s">
        <v>1</v>
      </c>
      <c r="P749" t="s">
        <v>1204</v>
      </c>
      <c r="Q749">
        <v>50</v>
      </c>
      <c r="R749">
        <v>95.75</v>
      </c>
    </row>
    <row r="750" spans="11:18" x14ac:dyDescent="0.25">
      <c r="K750" t="s">
        <v>1206</v>
      </c>
      <c r="L750" t="s">
        <v>1207</v>
      </c>
      <c r="M750">
        <v>3168021</v>
      </c>
      <c r="N750">
        <v>100126395</v>
      </c>
      <c r="O750" t="s">
        <v>1</v>
      </c>
      <c r="P750" t="s">
        <v>1206</v>
      </c>
      <c r="Q750">
        <v>50</v>
      </c>
      <c r="R750">
        <v>172.92</v>
      </c>
    </row>
    <row r="751" spans="11:18" x14ac:dyDescent="0.25">
      <c r="K751" t="s">
        <v>1208</v>
      </c>
      <c r="L751" t="s">
        <v>1209</v>
      </c>
      <c r="M751">
        <v>3168015</v>
      </c>
      <c r="N751">
        <v>100126395</v>
      </c>
      <c r="O751" t="s">
        <v>1</v>
      </c>
      <c r="P751" t="s">
        <v>1208</v>
      </c>
      <c r="Q751">
        <v>50</v>
      </c>
      <c r="R751">
        <v>1011.45</v>
      </c>
    </row>
    <row r="752" spans="11:18" x14ac:dyDescent="0.25">
      <c r="K752" t="s">
        <v>1210</v>
      </c>
      <c r="L752" t="s">
        <v>1211</v>
      </c>
      <c r="M752">
        <v>3168016</v>
      </c>
      <c r="N752">
        <v>100126395</v>
      </c>
      <c r="O752" t="s">
        <v>1</v>
      </c>
      <c r="P752" t="s">
        <v>1210</v>
      </c>
      <c r="Q752">
        <v>50</v>
      </c>
      <c r="R752">
        <v>443.22</v>
      </c>
    </row>
    <row r="753" spans="11:18" x14ac:dyDescent="0.25">
      <c r="K753" t="s">
        <v>1212</v>
      </c>
      <c r="L753" t="s">
        <v>1213</v>
      </c>
      <c r="M753">
        <v>3168020</v>
      </c>
      <c r="N753">
        <v>100126395</v>
      </c>
      <c r="O753" t="s">
        <v>1</v>
      </c>
      <c r="P753" t="s">
        <v>1212</v>
      </c>
      <c r="Q753">
        <v>50</v>
      </c>
      <c r="R753">
        <v>87.42</v>
      </c>
    </row>
    <row r="754" spans="11:18" x14ac:dyDescent="0.25">
      <c r="K754" t="s">
        <v>1214</v>
      </c>
      <c r="L754" t="s">
        <v>1215</v>
      </c>
      <c r="M754">
        <v>3168017</v>
      </c>
      <c r="N754">
        <v>100126395</v>
      </c>
      <c r="O754" t="s">
        <v>1</v>
      </c>
      <c r="P754" t="s">
        <v>1214</v>
      </c>
      <c r="Q754">
        <v>50</v>
      </c>
      <c r="R754">
        <v>576.09</v>
      </c>
    </row>
    <row r="755" spans="11:18" x14ac:dyDescent="0.25">
      <c r="K755" t="s">
        <v>1216</v>
      </c>
      <c r="L755" t="s">
        <v>1217</v>
      </c>
      <c r="M755">
        <v>3168044</v>
      </c>
      <c r="N755">
        <v>100126395</v>
      </c>
      <c r="O755" t="s">
        <v>3</v>
      </c>
      <c r="P755" t="s">
        <v>1216</v>
      </c>
      <c r="Q755">
        <v>50</v>
      </c>
      <c r="R755">
        <v>181.44</v>
      </c>
    </row>
    <row r="756" spans="11:18" x14ac:dyDescent="0.25">
      <c r="K756" t="s">
        <v>1218</v>
      </c>
      <c r="L756" t="s">
        <v>1219</v>
      </c>
      <c r="M756">
        <v>3168043</v>
      </c>
      <c r="N756">
        <v>100126395</v>
      </c>
      <c r="O756" t="s">
        <v>3</v>
      </c>
      <c r="P756" t="s">
        <v>1218</v>
      </c>
      <c r="Q756">
        <v>50</v>
      </c>
      <c r="R756">
        <v>164.15</v>
      </c>
    </row>
    <row r="757" spans="11:18" x14ac:dyDescent="0.25">
      <c r="K757" t="s">
        <v>1220</v>
      </c>
      <c r="L757" t="s">
        <v>1221</v>
      </c>
      <c r="M757">
        <v>3168046</v>
      </c>
      <c r="N757">
        <v>100126395</v>
      </c>
      <c r="O757" t="s">
        <v>3</v>
      </c>
      <c r="P757" t="s">
        <v>1220</v>
      </c>
      <c r="Q757">
        <v>50</v>
      </c>
      <c r="R757">
        <v>362.75</v>
      </c>
    </row>
    <row r="758" spans="11:18" x14ac:dyDescent="0.25">
      <c r="K758" t="s">
        <v>1222</v>
      </c>
      <c r="L758" t="s">
        <v>1223</v>
      </c>
      <c r="M758">
        <v>3168040</v>
      </c>
      <c r="N758">
        <v>100126395</v>
      </c>
      <c r="O758" t="s">
        <v>3</v>
      </c>
      <c r="P758" t="s">
        <v>1222</v>
      </c>
      <c r="Q758">
        <v>50</v>
      </c>
      <c r="R758">
        <v>1738.55</v>
      </c>
    </row>
    <row r="759" spans="11:18" x14ac:dyDescent="0.25">
      <c r="K759" t="s">
        <v>1224</v>
      </c>
      <c r="L759" t="s">
        <v>1225</v>
      </c>
      <c r="M759">
        <v>3168041</v>
      </c>
      <c r="N759">
        <v>100126395</v>
      </c>
      <c r="O759" t="s">
        <v>3</v>
      </c>
      <c r="P759" t="s">
        <v>1224</v>
      </c>
      <c r="Q759">
        <v>50</v>
      </c>
      <c r="R759">
        <v>929.37</v>
      </c>
    </row>
    <row r="760" spans="11:18" x14ac:dyDescent="0.25">
      <c r="K760" t="s">
        <v>1226</v>
      </c>
      <c r="L760" t="s">
        <v>1227</v>
      </c>
      <c r="M760">
        <v>3168045</v>
      </c>
      <c r="N760">
        <v>100126395</v>
      </c>
      <c r="O760" t="s">
        <v>3</v>
      </c>
      <c r="P760" t="s">
        <v>1226</v>
      </c>
      <c r="Q760">
        <v>50</v>
      </c>
      <c r="R760">
        <v>181.44</v>
      </c>
    </row>
    <row r="761" spans="11:18" x14ac:dyDescent="0.25">
      <c r="K761" t="s">
        <v>1228</v>
      </c>
      <c r="L761" t="s">
        <v>1229</v>
      </c>
      <c r="M761">
        <v>3168042</v>
      </c>
      <c r="N761">
        <v>100126395</v>
      </c>
      <c r="O761" t="s">
        <v>3</v>
      </c>
      <c r="P761" t="s">
        <v>1228</v>
      </c>
      <c r="Q761">
        <v>50</v>
      </c>
      <c r="R761">
        <v>1207.7</v>
      </c>
    </row>
    <row r="762" spans="11:18" x14ac:dyDescent="0.25">
      <c r="K762" t="s">
        <v>1230</v>
      </c>
      <c r="L762" t="s">
        <v>1231</v>
      </c>
      <c r="M762">
        <v>3168032</v>
      </c>
      <c r="N762">
        <v>100126395</v>
      </c>
      <c r="O762" t="s">
        <v>1</v>
      </c>
      <c r="P762" t="s">
        <v>1230</v>
      </c>
      <c r="Q762">
        <v>50</v>
      </c>
      <c r="R762">
        <v>521.05999999999995</v>
      </c>
    </row>
    <row r="763" spans="11:18" x14ac:dyDescent="0.25">
      <c r="K763" t="s">
        <v>1232</v>
      </c>
      <c r="L763" t="s">
        <v>1233</v>
      </c>
      <c r="M763">
        <v>3168031</v>
      </c>
      <c r="N763">
        <v>100126395</v>
      </c>
      <c r="O763" t="s">
        <v>1</v>
      </c>
      <c r="P763" t="s">
        <v>1232</v>
      </c>
      <c r="Q763">
        <v>50</v>
      </c>
      <c r="R763">
        <v>355.53</v>
      </c>
    </row>
    <row r="764" spans="11:18" x14ac:dyDescent="0.25">
      <c r="K764" t="s">
        <v>1234</v>
      </c>
      <c r="L764" t="s">
        <v>1235</v>
      </c>
      <c r="M764">
        <v>3168034</v>
      </c>
      <c r="N764">
        <v>100126395</v>
      </c>
      <c r="O764" t="s">
        <v>1</v>
      </c>
      <c r="P764" t="s">
        <v>1234</v>
      </c>
      <c r="Q764">
        <v>50</v>
      </c>
      <c r="R764">
        <v>1042.1199999999999</v>
      </c>
    </row>
    <row r="765" spans="11:18" x14ac:dyDescent="0.25">
      <c r="K765" t="s">
        <v>1236</v>
      </c>
      <c r="L765" t="s">
        <v>1237</v>
      </c>
      <c r="M765">
        <v>3168028</v>
      </c>
      <c r="N765">
        <v>100126395</v>
      </c>
      <c r="O765" t="s">
        <v>1</v>
      </c>
      <c r="P765" t="s">
        <v>1236</v>
      </c>
      <c r="Q765">
        <v>50</v>
      </c>
      <c r="R765">
        <v>3774.65</v>
      </c>
    </row>
    <row r="766" spans="11:18" x14ac:dyDescent="0.25">
      <c r="K766" t="s">
        <v>1238</v>
      </c>
      <c r="L766" t="s">
        <v>1239</v>
      </c>
      <c r="M766">
        <v>3168033</v>
      </c>
      <c r="N766">
        <v>100126395</v>
      </c>
      <c r="O766" t="s">
        <v>1</v>
      </c>
      <c r="P766" t="s">
        <v>1238</v>
      </c>
      <c r="Q766">
        <v>50</v>
      </c>
      <c r="R766">
        <v>521.05999999999995</v>
      </c>
    </row>
    <row r="767" spans="11:18" x14ac:dyDescent="0.25">
      <c r="K767" t="s">
        <v>1240</v>
      </c>
      <c r="L767" t="s">
        <v>1241</v>
      </c>
      <c r="M767">
        <v>3168030</v>
      </c>
      <c r="N767">
        <v>100126395</v>
      </c>
      <c r="O767" t="s">
        <v>1</v>
      </c>
      <c r="P767" t="s">
        <v>1240</v>
      </c>
      <c r="Q767">
        <v>50</v>
      </c>
      <c r="R767">
        <v>3472.06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6"/>
  <sheetViews>
    <sheetView zoomScaleNormal="100" workbookViewId="0">
      <selection activeCell="G3" sqref="G3"/>
    </sheetView>
  </sheetViews>
  <sheetFormatPr defaultColWidth="8.85546875" defaultRowHeight="15" x14ac:dyDescent="0.25"/>
  <cols>
    <col min="1" max="1" width="9.140625" style="1" customWidth="1"/>
    <col min="2" max="2" width="13.42578125" style="1" customWidth="1"/>
    <col min="3" max="3" width="85.85546875" style="2" customWidth="1"/>
    <col min="4" max="4" width="10.7109375" style="2" customWidth="1"/>
    <col min="5" max="6" width="16" style="2" customWidth="1"/>
    <col min="7" max="7" width="24.28515625" style="2" customWidth="1"/>
    <col min="8" max="8" width="11.7109375" customWidth="1"/>
    <col min="9" max="9" width="10.7109375" customWidth="1"/>
  </cols>
  <sheetData>
    <row r="1" spans="1:9" x14ac:dyDescent="0.25">
      <c r="A1" s="3"/>
      <c r="B1" s="3"/>
      <c r="C1" s="3"/>
      <c r="D1" s="3"/>
      <c r="E1" s="3"/>
      <c r="F1" s="3"/>
      <c r="G1" s="3"/>
    </row>
    <row r="2" spans="1:9" ht="15.75" customHeight="1" x14ac:dyDescent="0.25">
      <c r="A2" s="3"/>
      <c r="B2" s="4" t="s">
        <v>1242</v>
      </c>
      <c r="C2" s="5" t="s">
        <v>1243</v>
      </c>
      <c r="D2" s="20" t="s">
        <v>1244</v>
      </c>
      <c r="E2" s="20"/>
      <c r="F2" s="7" t="s">
        <v>1245</v>
      </c>
      <c r="G2" s="8"/>
    </row>
    <row r="3" spans="1:9" ht="16.5" customHeight="1" x14ac:dyDescent="0.25">
      <c r="A3" s="6"/>
      <c r="B3" s="9"/>
      <c r="C3" s="10" t="s">
        <v>1246</v>
      </c>
      <c r="D3" s="21" t="s">
        <v>165</v>
      </c>
      <c r="E3" s="21"/>
      <c r="F3" s="11" t="s">
        <v>1</v>
      </c>
      <c r="G3" s="12">
        <f>IFERROR(VLOOKUP($D$3,dados!A1:B59,2,FALSE),"")</f>
        <v>100348139</v>
      </c>
      <c r="H3" s="13"/>
      <c r="I3" s="13"/>
    </row>
    <row r="4" spans="1:9" ht="15.75" customHeight="1" x14ac:dyDescent="0.25">
      <c r="A4" s="3"/>
      <c r="B4" s="14"/>
      <c r="C4" s="14"/>
      <c r="D4" s="8"/>
      <c r="E4" s="8"/>
      <c r="F4" s="8"/>
      <c r="G4" s="8"/>
    </row>
    <row r="5" spans="1:9" x14ac:dyDescent="0.25">
      <c r="A5" s="3"/>
      <c r="B5" s="3"/>
      <c r="C5" s="5" t="s">
        <v>1247</v>
      </c>
      <c r="D5" s="3"/>
      <c r="E5" s="3"/>
      <c r="F5" s="3"/>
      <c r="G5" s="8"/>
    </row>
    <row r="6" spans="1:9" x14ac:dyDescent="0.25">
      <c r="A6" s="4" t="s">
        <v>1242</v>
      </c>
      <c r="B6" s="7" t="s">
        <v>1248</v>
      </c>
      <c r="C6" s="15" t="s">
        <v>1249</v>
      </c>
      <c r="D6" s="14" t="s">
        <v>1250</v>
      </c>
      <c r="E6" s="14" t="s">
        <v>1251</v>
      </c>
      <c r="F6" s="7" t="s">
        <v>1245</v>
      </c>
      <c r="G6" s="16" t="s">
        <v>1252</v>
      </c>
    </row>
    <row r="10" spans="1:9" x14ac:dyDescent="0.25">
      <c r="G10" s="17"/>
      <c r="H10" s="13"/>
    </row>
    <row r="14" spans="1:9" x14ac:dyDescent="0.25">
      <c r="H14" s="18"/>
    </row>
    <row r="15" spans="1:9" x14ac:dyDescent="0.25">
      <c r="C15" s="19"/>
    </row>
    <row r="16" spans="1:9" x14ac:dyDescent="0.25">
      <c r="D16" s="19"/>
    </row>
  </sheetData>
  <mergeCells count="2">
    <mergeCell ref="D2:E2"/>
    <mergeCell ref="D3:E3"/>
  </mergeCells>
  <dataValidations count="2">
    <dataValidation type="list" allowBlank="1" showInputMessage="1" showErrorMessage="1" sqref="D3" xr:uid="{00000000-0002-0000-0100-000000000000}">
      <formula1>GRUPOS</formula1>
    </dataValidation>
    <dataValidation type="list" allowBlank="1" showInputMessage="1" showErrorMessage="1" sqref="F7:F1048576 F3" xr:uid="{00000000-0002-0000-0100-000001000000}">
      <formula1>MOEDAS</formula1>
    </dataValidation>
  </dataValidations>
  <pageMargins left="0.511811024" right="0.511811024" top="0.78740157499999996" bottom="0.78740157499999996" header="0.31496062000000002" footer="0.31496062000000002"/>
  <pageSetup paperSize="9" orientation="portrait" useFirstPageNumber="1" horizontalDpi="4294967295" verticalDpi="429496729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100"/>
  <sheetViews>
    <sheetView showGridLines="0" tabSelected="1" topLeftCell="L1" zoomScaleNormal="100" workbookViewId="0">
      <pane ySplit="2" topLeftCell="A3" activePane="bottomLeft" state="frozen"/>
      <selection pane="bottomLeft" activeCell="K3" sqref="K3:Q100"/>
    </sheetView>
  </sheetViews>
  <sheetFormatPr defaultColWidth="8.85546875" defaultRowHeight="20.100000000000001" customHeight="1" x14ac:dyDescent="0.25"/>
  <cols>
    <col min="1" max="4" width="15.7109375" style="48" hidden="1" customWidth="1"/>
    <col min="5" max="5" width="31.5703125" style="48" hidden="1" customWidth="1"/>
    <col min="6" max="6" width="15.7109375" style="49" customWidth="1"/>
    <col min="7" max="8" width="55.7109375" style="50" customWidth="1"/>
    <col min="9" max="9" width="40.28515625" style="31" customWidth="1"/>
    <col min="10" max="10" width="28.28515625" style="50" customWidth="1"/>
    <col min="11" max="11" width="84.5703125" style="50" customWidth="1"/>
    <col min="12" max="12" width="28.28515625" style="50" customWidth="1"/>
    <col min="13" max="13" width="55.7109375" style="50" customWidth="1"/>
    <col min="14" max="14" width="26" style="50" customWidth="1"/>
    <col min="15" max="15" width="18.28515625" style="50" customWidth="1"/>
    <col min="16" max="16" width="34.85546875" style="50" customWidth="1"/>
    <col min="17" max="18" width="42.42578125" style="31" customWidth="1"/>
    <col min="19" max="19" width="38.140625" style="31" customWidth="1"/>
    <col min="20" max="20" width="36.85546875" style="31" customWidth="1"/>
    <col min="21" max="16384" width="8.85546875" style="31"/>
  </cols>
  <sheetData>
    <row r="1" spans="1:17" ht="20.100000000000001" customHeight="1" x14ac:dyDescent="0.25">
      <c r="A1" s="22"/>
      <c r="B1" s="22"/>
      <c r="C1" s="22"/>
      <c r="D1" s="22"/>
      <c r="E1" s="22"/>
      <c r="F1" s="23"/>
      <c r="G1" s="24" t="s">
        <v>1253</v>
      </c>
      <c r="H1" s="25"/>
      <c r="I1" s="26"/>
      <c r="J1" s="27"/>
      <c r="K1" s="28" t="s">
        <v>1254</v>
      </c>
      <c r="L1" s="28"/>
      <c r="M1" s="29"/>
      <c r="N1" s="29"/>
      <c r="O1" s="29"/>
      <c r="P1" s="29"/>
      <c r="Q1" s="30"/>
    </row>
    <row r="2" spans="1:17" s="41" customFormat="1" ht="24" customHeight="1" x14ac:dyDescent="0.25">
      <c r="A2" s="32"/>
      <c r="B2" s="32"/>
      <c r="C2" s="32"/>
      <c r="D2" s="32"/>
      <c r="E2" s="32"/>
      <c r="F2" s="33" t="s">
        <v>1245</v>
      </c>
      <c r="G2" s="34" t="s">
        <v>1255</v>
      </c>
      <c r="H2" s="35" t="s">
        <v>1256</v>
      </c>
      <c r="I2" s="36" t="s">
        <v>1257</v>
      </c>
      <c r="J2" s="37" t="s">
        <v>1259</v>
      </c>
      <c r="K2" s="38" t="s">
        <v>1258</v>
      </c>
      <c r="L2" s="39" t="s">
        <v>1265</v>
      </c>
      <c r="M2" s="40" t="s">
        <v>1260</v>
      </c>
      <c r="N2" s="40" t="s">
        <v>1261</v>
      </c>
      <c r="O2" s="40" t="s">
        <v>1262</v>
      </c>
      <c r="P2" s="39" t="s">
        <v>1263</v>
      </c>
      <c r="Q2" s="40" t="s">
        <v>1264</v>
      </c>
    </row>
    <row r="3" spans="1:17" s="45" customFormat="1" ht="20.100000000000001" customHeight="1" x14ac:dyDescent="0.25">
      <c r="A3" s="42" t="str">
        <f>IFERROR(VLOOKUP($I3, dados!$A:$B, 2, FALSE), "")</f>
        <v/>
      </c>
      <c r="B3" s="42" t="str">
        <f>IFERROR(VLOOKUP($P3, dados!$A:$B, 2, FALSE), "")</f>
        <v/>
      </c>
      <c r="C3" s="42" t="str">
        <f>IFERROR(VLOOKUP($G3, dados!$G:$H, 2, FALSE), "")</f>
        <v/>
      </c>
      <c r="D3" s="42" t="str">
        <f>IFERROR(VLOOKUP($K3, dados!$L:$M, 2, FALSE), "")</f>
        <v/>
      </c>
      <c r="E3" s="43" t="str">
        <f>NOT(AND(
                                $F3=IFERROR(VLOOKUP($G3,  dados!$G:$J,  4,  FALSE),  ""),
                                $H3="",
                                $I3=IFERROR(VLOOKUP(VLOOKUP($G3,  dados!$G:$I,  3,  FALSE),  dados!$B:$C,  2,  FALSE),  "")
                            ))&amp;","&amp;NOT(AND(
                                $L3=$J3,
                                $M3="",
                                $N3=IFERROR(VLOOKUP($K3,  dados!$L:$S,  7,  FALSE),  ""),
                                $O3=IFERROR(VLOOKUP($K3,  dados!$L:$S,  6,  FALSE),  ""),
                                OR(
                                    $P3=IFERROR(VLOOKUP(VLOOKUP($G3, dados!$G:$J, 3, FALSE), dados!$B:$C, 2, FALSE), ""),
                                    $P3=IFERROR(VLOOKUP(VLOOKUP($K3, dados!$L:$N, 3, FALSE), dados!$B:$C, 2, FALSE), "")
                                ),
                                $Q3=IFERROR(VLOOKUP($K3, dados!$L:$S, 8, FALSE), "")
                            ))</f>
        <v>FALSO,FALSO</v>
      </c>
      <c r="F3" s="51"/>
      <c r="G3" s="52"/>
      <c r="H3" s="52"/>
      <c r="I3" s="52"/>
      <c r="J3" s="44"/>
      <c r="K3" s="52"/>
      <c r="L3" s="52"/>
      <c r="M3" s="52"/>
      <c r="N3" s="52"/>
      <c r="O3" s="52"/>
      <c r="P3" s="52"/>
      <c r="Q3" s="57"/>
    </row>
    <row r="4" spans="1:17" s="45" customFormat="1" ht="20.100000000000001" customHeight="1" x14ac:dyDescent="0.25">
      <c r="A4" s="42" t="str">
        <f>IFERROR(VLOOKUP($I4, dados!$A:$B, 2, FALSE), "")</f>
        <v/>
      </c>
      <c r="B4" s="42" t="str">
        <f>IFERROR(VLOOKUP($P4, dados!$A:$B, 2, FALSE), "")</f>
        <v/>
      </c>
      <c r="C4" s="42" t="str">
        <f>IFERROR(VLOOKUP($G4, dados!$G:$H, 2, FALSE), "")</f>
        <v/>
      </c>
      <c r="D4" s="42" t="str">
        <f>IFERROR(VLOOKUP($K4, dados!$L:$M, 2, FALSE), "")</f>
        <v/>
      </c>
      <c r="E4" s="43" t="str">
        <f>NOT(AND(
                                $F4=IFERROR(VLOOKUP($G4,  dados!$G:$J,  4,  FALSE),  ""),
                                $H4="",
                                $I4=IFERROR(VLOOKUP(VLOOKUP($G4,  dados!$G:$I,  3,  FALSE),  dados!$B:$C,  2,  FALSE),  "")
                            ))&amp;","&amp;NOT(AND(
                                $L4=$J4,
                                $M4="",
                                $N4=IFERROR(VLOOKUP($K4,  dados!$L:$S,  7,  FALSE),  ""),
                                $O4=IFERROR(VLOOKUP($K4,  dados!$L:$S,  6,  FALSE),  ""),
                                OR(
                                    $P4=IFERROR(VLOOKUP(VLOOKUP($G4, dados!$G:$J, 3, FALSE), dados!$B:$C, 2, FALSE), ""),
                                    $P4=IFERROR(VLOOKUP(VLOOKUP($K4, dados!$L:$N, 3, FALSE), dados!$B:$C, 2, FALSE), "")
                                ),
                                $Q4=IFERROR(VLOOKUP($K4, dados!$L:$S, 8, FALSE), "")
                            ))</f>
        <v>FALSO,FALSO</v>
      </c>
      <c r="F4" s="53"/>
      <c r="G4" s="54"/>
      <c r="H4" s="54"/>
      <c r="I4" s="54"/>
      <c r="J4" s="46"/>
      <c r="K4" s="54"/>
      <c r="L4" s="54"/>
      <c r="M4" s="54"/>
      <c r="N4" s="54"/>
      <c r="O4" s="54"/>
      <c r="P4" s="54"/>
      <c r="Q4" s="58"/>
    </row>
    <row r="5" spans="1:17" s="45" customFormat="1" ht="20.100000000000001" customHeight="1" x14ac:dyDescent="0.25">
      <c r="A5" s="42" t="str">
        <f>IFERROR(VLOOKUP($I5, dados!$A:$B, 2, FALSE), "")</f>
        <v/>
      </c>
      <c r="B5" s="42" t="str">
        <f>IFERROR(VLOOKUP($P5, dados!$A:$B, 2, FALSE), "")</f>
        <v/>
      </c>
      <c r="C5" s="42" t="str">
        <f>IFERROR(VLOOKUP($G5, dados!$G:$H, 2, FALSE), "")</f>
        <v/>
      </c>
      <c r="D5" s="42" t="str">
        <f>IFERROR(VLOOKUP($K5, dados!$L:$M, 2, FALSE), "")</f>
        <v/>
      </c>
      <c r="E5" s="43" t="str">
        <f>NOT(AND(
                                $F5=IFERROR(VLOOKUP($G5,  dados!$G:$J,  4,  FALSE),  ""),
                                $H5="",
                                $I5=IFERROR(VLOOKUP(VLOOKUP($G5,  dados!$G:$I,  3,  FALSE),  dados!$B:$C,  2,  FALSE),  "")
                            ))&amp;","&amp;NOT(AND(
                                $L5=$J5,
                                $M5="",
                                $N5=IFERROR(VLOOKUP($K5,  dados!$L:$S,  7,  FALSE),  ""),
                                $O5=IFERROR(VLOOKUP($K5,  dados!$L:$S,  6,  FALSE),  ""),
                                OR(
                                    $P5=IFERROR(VLOOKUP(VLOOKUP($G5, dados!$G:$J, 3, FALSE), dados!$B:$C, 2, FALSE), ""),
                                    $P5=IFERROR(VLOOKUP(VLOOKUP($K5, dados!$L:$N, 3, FALSE), dados!$B:$C, 2, FALSE), "")
                                ),
                                $Q5=IFERROR(VLOOKUP($K5, dados!$L:$S, 8, FALSE), "")
                            ))</f>
        <v>FALSO,FALSO</v>
      </c>
      <c r="F5" s="51"/>
      <c r="G5" s="52"/>
      <c r="H5" s="52"/>
      <c r="I5" s="52"/>
      <c r="J5" s="44"/>
      <c r="K5" s="52"/>
      <c r="L5" s="52"/>
      <c r="M5" s="52"/>
      <c r="N5" s="52"/>
      <c r="O5" s="52"/>
      <c r="P5" s="52"/>
      <c r="Q5" s="57"/>
    </row>
    <row r="6" spans="1:17" s="45" customFormat="1" ht="20.100000000000001" customHeight="1" x14ac:dyDescent="0.25">
      <c r="A6" s="42" t="str">
        <f>IFERROR(VLOOKUP($I6, dados!$A:$B, 2, FALSE), "")</f>
        <v/>
      </c>
      <c r="B6" s="42" t="str">
        <f>IFERROR(VLOOKUP($P6, dados!$A:$B, 2, FALSE), "")</f>
        <v/>
      </c>
      <c r="C6" s="42" t="str">
        <f>IFERROR(VLOOKUP($G6, dados!$G:$H, 2, FALSE), "")</f>
        <v/>
      </c>
      <c r="D6" s="42" t="str">
        <f>IFERROR(VLOOKUP($K6, dados!$L:$M, 2, FALSE), "")</f>
        <v/>
      </c>
      <c r="E6" s="43" t="str">
        <f>NOT(AND(
                                $F6=IFERROR(VLOOKUP($G6,  dados!$G:$J,  4,  FALSE),  ""),
                                $H6="",
                                $I6=IFERROR(VLOOKUP(VLOOKUP($G6,  dados!$G:$I,  3,  FALSE),  dados!$B:$C,  2,  FALSE),  "")
                            ))&amp;","&amp;NOT(AND(
                                $L6=$J6,
                                $M6="",
                                $N6=IFERROR(VLOOKUP($K6,  dados!$L:$S,  7,  FALSE),  ""),
                                $O6=IFERROR(VLOOKUP($K6,  dados!$L:$S,  6,  FALSE),  ""),
                                OR(
                                    $P6=IFERROR(VLOOKUP(VLOOKUP($G6, dados!$G:$J, 3, FALSE), dados!$B:$C, 2, FALSE), ""),
                                    $P6=IFERROR(VLOOKUP(VLOOKUP($K6, dados!$L:$N, 3, FALSE), dados!$B:$C, 2, FALSE), "")
                                ),
                                $Q6=IFERROR(VLOOKUP($K6, dados!$L:$S, 8, FALSE), "")
                            ))</f>
        <v>FALSO,FALSO</v>
      </c>
      <c r="F6" s="55"/>
      <c r="G6" s="56"/>
      <c r="H6" s="56"/>
      <c r="I6" s="56"/>
      <c r="J6" s="47"/>
      <c r="K6" s="56"/>
      <c r="L6" s="56"/>
      <c r="M6" s="56"/>
      <c r="N6" s="56"/>
      <c r="O6" s="56"/>
      <c r="P6" s="56"/>
      <c r="Q6" s="59"/>
    </row>
    <row r="7" spans="1:17" s="45" customFormat="1" ht="20.100000000000001" customHeight="1" x14ac:dyDescent="0.25">
      <c r="A7" s="42" t="str">
        <f>IFERROR(VLOOKUP($I7, dados!$A:$B, 2, FALSE), "")</f>
        <v/>
      </c>
      <c r="B7" s="42" t="str">
        <f>IFERROR(VLOOKUP($P7, dados!$A:$B, 2, FALSE), "")</f>
        <v/>
      </c>
      <c r="C7" s="42" t="str">
        <f>IFERROR(VLOOKUP($G7, dados!$G:$H, 2, FALSE), "")</f>
        <v/>
      </c>
      <c r="D7" s="42" t="str">
        <f>IFERROR(VLOOKUP($K7, dados!$L:$M, 2, FALSE), "")</f>
        <v/>
      </c>
      <c r="E7" s="43" t="str">
        <f>NOT(AND(
                                $F7=IFERROR(VLOOKUP($G7,  dados!$G:$J,  4,  FALSE),  ""),
                                $H7="",
                                $I7=IFERROR(VLOOKUP(VLOOKUP($G7,  dados!$G:$I,  3,  FALSE),  dados!$B:$C,  2,  FALSE),  "")
                            ))&amp;","&amp;NOT(AND(
                                $L7=$J7,
                                $M7="",
                                $N7=IFERROR(VLOOKUP($K7,  dados!$L:$S,  7,  FALSE),  ""),
                                $O7=IFERROR(VLOOKUP($K7,  dados!$L:$S,  6,  FALSE),  ""),
                                OR(
                                    $P7=IFERROR(VLOOKUP(VLOOKUP($G7, dados!$G:$J, 3, FALSE), dados!$B:$C, 2, FALSE), ""),
                                    $P7=IFERROR(VLOOKUP(VLOOKUP($K7, dados!$L:$N, 3, FALSE), dados!$B:$C, 2, FALSE), "")
                                ),
                                $Q7=IFERROR(VLOOKUP($K7, dados!$L:$S, 8, FALSE), "")
                            ))</f>
        <v>FALSO,FALSO</v>
      </c>
      <c r="F7" s="51"/>
      <c r="G7" s="52"/>
      <c r="H7" s="52"/>
      <c r="I7" s="52"/>
      <c r="J7" s="44"/>
      <c r="K7" s="52"/>
      <c r="L7" s="60"/>
      <c r="M7" s="52"/>
      <c r="N7" s="52"/>
      <c r="O7" s="52"/>
      <c r="P7" s="52"/>
      <c r="Q7" s="57"/>
    </row>
    <row r="8" spans="1:17" s="45" customFormat="1" ht="20.100000000000001" customHeight="1" x14ac:dyDescent="0.25">
      <c r="A8" s="42" t="str">
        <f>IFERROR(VLOOKUP($I8, dados!$A:$B, 2, FALSE), "")</f>
        <v/>
      </c>
      <c r="B8" s="42" t="str">
        <f>IFERROR(VLOOKUP($P8, dados!$A:$B, 2, FALSE), "")</f>
        <v/>
      </c>
      <c r="C8" s="42" t="str">
        <f>IFERROR(VLOOKUP($G8, dados!$G:$H, 2, FALSE), "")</f>
        <v/>
      </c>
      <c r="D8" s="42" t="str">
        <f>IFERROR(VLOOKUP($K8, dados!$L:$M, 2, FALSE), "")</f>
        <v/>
      </c>
      <c r="E8" s="43" t="str">
        <f>NOT(AND(
                                $F8=IFERROR(VLOOKUP($G8,  dados!$G:$J,  4,  FALSE),  ""),
                                $H8="",
                                $I8=IFERROR(VLOOKUP(VLOOKUP($G8,  dados!$G:$I,  3,  FALSE),  dados!$B:$C,  2,  FALSE),  "")
                            ))&amp;","&amp;NOT(AND(
                                $L8=$J8,
                                $M8="",
                                $N8=IFERROR(VLOOKUP($K8,  dados!$L:$S,  7,  FALSE),  ""),
                                $O8=IFERROR(VLOOKUP($K8,  dados!$L:$S,  6,  FALSE),  ""),
                                OR(
                                    $P8=IFERROR(VLOOKUP(VLOOKUP($G8, dados!$G:$J, 3, FALSE), dados!$B:$C, 2, FALSE), ""),
                                    $P8=IFERROR(VLOOKUP(VLOOKUP($K8, dados!$L:$N, 3, FALSE), dados!$B:$C, 2, FALSE), "")
                                ),
                                $Q8=IFERROR(VLOOKUP($K8, dados!$L:$S, 8, FALSE), "")
                            ))</f>
        <v>FALSO,FALSO</v>
      </c>
      <c r="F8" s="55"/>
      <c r="G8" s="56"/>
      <c r="H8" s="56"/>
      <c r="I8" s="56"/>
      <c r="J8" s="47"/>
      <c r="K8" s="56"/>
      <c r="L8" s="56"/>
      <c r="M8" s="56"/>
      <c r="N8" s="56"/>
      <c r="O8" s="56"/>
      <c r="P8" s="56"/>
      <c r="Q8" s="59"/>
    </row>
    <row r="9" spans="1:17" s="45" customFormat="1" ht="20.100000000000001" customHeight="1" x14ac:dyDescent="0.25">
      <c r="A9" s="42" t="str">
        <f>IFERROR(VLOOKUP($I9, dados!$A:$B, 2, FALSE), "")</f>
        <v/>
      </c>
      <c r="B9" s="42" t="str">
        <f>IFERROR(VLOOKUP($P9, dados!$A:$B, 2, FALSE), "")</f>
        <v/>
      </c>
      <c r="C9" s="42" t="str">
        <f>IFERROR(VLOOKUP($G9, dados!$G:$H, 2, FALSE), "")</f>
        <v/>
      </c>
      <c r="D9" s="42" t="str">
        <f>IFERROR(VLOOKUP($K9, dados!$L:$M, 2, FALSE), "")</f>
        <v/>
      </c>
      <c r="E9" s="43" t="str">
        <f>NOT(AND(
                                $F9=IFERROR(VLOOKUP($G9,  dados!$G:$J,  4,  FALSE),  ""),
                                $H9="",
                                $I9=IFERROR(VLOOKUP(VLOOKUP($G9,  dados!$G:$I,  3,  FALSE),  dados!$B:$C,  2,  FALSE),  "")
                            ))&amp;","&amp;NOT(AND(
                                $L9=$J9,
                                $M9="",
                                $N9=IFERROR(VLOOKUP($K9,  dados!$L:$S,  7,  FALSE),  ""),
                                $O9=IFERROR(VLOOKUP($K9,  dados!$L:$S,  6,  FALSE),  ""),
                                OR(
                                    $P9=IFERROR(VLOOKUP(VLOOKUP($G9, dados!$G:$J, 3, FALSE), dados!$B:$C, 2, FALSE), ""),
                                    $P9=IFERROR(VLOOKUP(VLOOKUP($K9, dados!$L:$N, 3, FALSE), dados!$B:$C, 2, FALSE), "")
                                ),
                                $Q9=IFERROR(VLOOKUP($K9, dados!$L:$S, 8, FALSE), "")
                            ))</f>
        <v>FALSO,FALSO</v>
      </c>
      <c r="F9" s="51"/>
      <c r="G9" s="52"/>
      <c r="H9" s="52"/>
      <c r="I9" s="52"/>
      <c r="J9" s="44"/>
      <c r="K9" s="52"/>
      <c r="L9" s="52"/>
      <c r="M9" s="52"/>
      <c r="N9" s="52"/>
      <c r="O9" s="52"/>
      <c r="P9" s="52"/>
      <c r="Q9" s="57"/>
    </row>
    <row r="10" spans="1:17" s="45" customFormat="1" ht="20.100000000000001" customHeight="1" x14ac:dyDescent="0.25">
      <c r="A10" s="42" t="str">
        <f>IFERROR(VLOOKUP($I10, dados!$A:$B, 2, FALSE), "")</f>
        <v/>
      </c>
      <c r="B10" s="42" t="str">
        <f>IFERROR(VLOOKUP($P10, dados!$A:$B, 2, FALSE), "")</f>
        <v/>
      </c>
      <c r="C10" s="42" t="str">
        <f>IFERROR(VLOOKUP($G10, dados!$G:$H, 2, FALSE), "")</f>
        <v/>
      </c>
      <c r="D10" s="42" t="str">
        <f>IFERROR(VLOOKUP($K10, dados!$L:$M, 2, FALSE), "")</f>
        <v/>
      </c>
      <c r="E10" s="43" t="str">
        <f>NOT(AND(
                                $F10=IFERROR(VLOOKUP($G10,  dados!$G:$J,  4,  FALSE),  ""),
                                $H10="",
                                $I10=IFERROR(VLOOKUP(VLOOKUP($G10,  dados!$G:$I,  3,  FALSE),  dados!$B:$C,  2,  FALSE),  "")
                            ))&amp;","&amp;NOT(AND(
                                $L10=$J10,
                                $M10="",
                                $N10=IFERROR(VLOOKUP($K10,  dados!$L:$S,  7,  FALSE),  ""),
                                $O10=IFERROR(VLOOKUP($K10,  dados!$L:$S,  6,  FALSE),  ""),
                                OR(
                                    $P10=IFERROR(VLOOKUP(VLOOKUP($G10, dados!$G:$J, 3, FALSE), dados!$B:$C, 2, FALSE), ""),
                                    $P10=IFERROR(VLOOKUP(VLOOKUP($K10, dados!$L:$N, 3, FALSE), dados!$B:$C, 2, FALSE), "")
                                ),
                                $Q10=IFERROR(VLOOKUP($K10, dados!$L:$S, 8, FALSE), "")
                            ))</f>
        <v>FALSO,FALSO</v>
      </c>
      <c r="F10" s="55"/>
      <c r="G10" s="56"/>
      <c r="H10" s="56"/>
      <c r="I10" s="56"/>
      <c r="J10" s="47"/>
      <c r="K10" s="56"/>
      <c r="L10" s="56"/>
      <c r="M10" s="56"/>
      <c r="N10" s="56"/>
      <c r="O10" s="56"/>
      <c r="P10" s="56"/>
      <c r="Q10" s="59"/>
    </row>
    <row r="11" spans="1:17" s="45" customFormat="1" ht="20.100000000000001" customHeight="1" x14ac:dyDescent="0.25">
      <c r="A11" s="42" t="str">
        <f>IFERROR(VLOOKUP($I11, dados!$A:$B, 2, FALSE), "")</f>
        <v/>
      </c>
      <c r="B11" s="42" t="str">
        <f>IFERROR(VLOOKUP($P11, dados!$A:$B, 2, FALSE), "")</f>
        <v/>
      </c>
      <c r="C11" s="42" t="str">
        <f>IFERROR(VLOOKUP($G11, dados!$G:$H, 2, FALSE), "")</f>
        <v/>
      </c>
      <c r="D11" s="42" t="str">
        <f>IFERROR(VLOOKUP($K11, dados!$L:$M, 2, FALSE), "")</f>
        <v/>
      </c>
      <c r="E11" s="43" t="str">
        <f>NOT(AND(
                                $F11=IFERROR(VLOOKUP($G11,  dados!$G:$J,  4,  FALSE),  ""),
                                $H11="",
                                $I11=IFERROR(VLOOKUP(VLOOKUP($G11,  dados!$G:$I,  3,  FALSE),  dados!$B:$C,  2,  FALSE),  "")
                            ))&amp;","&amp;NOT(AND(
                                $L11=$J11,
                                $M11="",
                                $N11=IFERROR(VLOOKUP($K11,  dados!$L:$S,  7,  FALSE),  ""),
                                $O11=IFERROR(VLOOKUP($K11,  dados!$L:$S,  6,  FALSE),  ""),
                                OR(
                                    $P11=IFERROR(VLOOKUP(VLOOKUP($G11, dados!$G:$J, 3, FALSE), dados!$B:$C, 2, FALSE), ""),
                                    $P11=IFERROR(VLOOKUP(VLOOKUP($K11, dados!$L:$N, 3, FALSE), dados!$B:$C, 2, FALSE), "")
                                ),
                                $Q11=IFERROR(VLOOKUP($K11, dados!$L:$S, 8, FALSE), "")
                            ))</f>
        <v>FALSO,FALSO</v>
      </c>
      <c r="F11" s="51"/>
      <c r="G11" s="52"/>
      <c r="H11" s="52"/>
      <c r="I11" s="52"/>
      <c r="J11" s="44"/>
      <c r="K11" s="52"/>
      <c r="L11" s="52"/>
      <c r="M11" s="52"/>
      <c r="N11" s="52"/>
      <c r="O11" s="52"/>
      <c r="P11" s="52"/>
      <c r="Q11" s="57"/>
    </row>
    <row r="12" spans="1:17" s="45" customFormat="1" ht="20.100000000000001" customHeight="1" x14ac:dyDescent="0.25">
      <c r="A12" s="42" t="str">
        <f>IFERROR(VLOOKUP($I12, dados!$A:$B, 2, FALSE), "")</f>
        <v/>
      </c>
      <c r="B12" s="42" t="str">
        <f>IFERROR(VLOOKUP($P12, dados!$A:$B, 2, FALSE), "")</f>
        <v/>
      </c>
      <c r="C12" s="42" t="str">
        <f>IFERROR(VLOOKUP($G12, dados!$G:$H, 2, FALSE), "")</f>
        <v/>
      </c>
      <c r="D12" s="42" t="str">
        <f>IFERROR(VLOOKUP($K12, dados!$L:$M, 2, FALSE), "")</f>
        <v/>
      </c>
      <c r="E12" s="43" t="str">
        <f>NOT(AND(
                                $F12=IFERROR(VLOOKUP($G12,  dados!$G:$J,  4,  FALSE),  ""),
                                $H12="",
                                $I12=IFERROR(VLOOKUP(VLOOKUP($G12,  dados!$G:$I,  3,  FALSE),  dados!$B:$C,  2,  FALSE),  "")
                            ))&amp;","&amp;NOT(AND(
                                $L12=$J12,
                                $M12="",
                                $N12=IFERROR(VLOOKUP($K12,  dados!$L:$S,  7,  FALSE),  ""),
                                $O12=IFERROR(VLOOKUP($K12,  dados!$L:$S,  6,  FALSE),  ""),
                                OR(
                                    $P12=IFERROR(VLOOKUP(VLOOKUP($G12, dados!$G:$J, 3, FALSE), dados!$B:$C, 2, FALSE), ""),
                                    $P12=IFERROR(VLOOKUP(VLOOKUP($K12, dados!$L:$N, 3, FALSE), dados!$B:$C, 2, FALSE), "")
                                ),
                                $Q12=IFERROR(VLOOKUP($K12, dados!$L:$S, 8, FALSE), "")
                            ))</f>
        <v>FALSO,FALSO</v>
      </c>
      <c r="F12" s="55"/>
      <c r="G12" s="56"/>
      <c r="H12" s="56"/>
      <c r="I12" s="56"/>
      <c r="J12" s="47"/>
      <c r="K12" s="56"/>
      <c r="L12" s="56"/>
      <c r="M12" s="56"/>
      <c r="N12" s="56"/>
      <c r="O12" s="56"/>
      <c r="P12" s="56"/>
      <c r="Q12" s="59"/>
    </row>
    <row r="13" spans="1:17" s="45" customFormat="1" ht="20.100000000000001" customHeight="1" x14ac:dyDescent="0.25">
      <c r="A13" s="42" t="str">
        <f>IFERROR(VLOOKUP($I13, dados!$A:$B, 2, FALSE), "")</f>
        <v/>
      </c>
      <c r="B13" s="42" t="str">
        <f>IFERROR(VLOOKUP($P13, dados!$A:$B, 2, FALSE), "")</f>
        <v/>
      </c>
      <c r="C13" s="42" t="str">
        <f>IFERROR(VLOOKUP($G13, dados!$G:$H, 2, FALSE), "")</f>
        <v/>
      </c>
      <c r="D13" s="42" t="str">
        <f>IFERROR(VLOOKUP($K13, dados!$L:$M, 2, FALSE), "")</f>
        <v/>
      </c>
      <c r="E13" s="43" t="str">
        <f>NOT(AND(
                                $F13=IFERROR(VLOOKUP($G13,  dados!$G:$J,  4,  FALSE),  ""),
                                $H13="",
                                $I13=IFERROR(VLOOKUP(VLOOKUP($G13,  dados!$G:$I,  3,  FALSE),  dados!$B:$C,  2,  FALSE),  "")
                            ))&amp;","&amp;NOT(AND(
                                $L13=$J13,
                                $M13="",
                                $N13=IFERROR(VLOOKUP($K13,  dados!$L:$S,  7,  FALSE),  ""),
                                $O13=IFERROR(VLOOKUP($K13,  dados!$L:$S,  6,  FALSE),  ""),
                                OR(
                                    $P13=IFERROR(VLOOKUP(VLOOKUP($G13, dados!$G:$J, 3, FALSE), dados!$B:$C, 2, FALSE), ""),
                                    $P13=IFERROR(VLOOKUP(VLOOKUP($K13, dados!$L:$N, 3, FALSE), dados!$B:$C, 2, FALSE), "")
                                ),
                                $Q13=IFERROR(VLOOKUP($K13, dados!$L:$S, 8, FALSE), "")
                            ))</f>
        <v>FALSO,FALSO</v>
      </c>
      <c r="F13" s="51"/>
      <c r="G13" s="52"/>
      <c r="H13" s="52"/>
      <c r="I13" s="52"/>
      <c r="J13" s="44"/>
      <c r="K13" s="52"/>
      <c r="L13" s="52"/>
      <c r="M13" s="52"/>
      <c r="N13" s="52"/>
      <c r="O13" s="52"/>
      <c r="P13" s="52"/>
      <c r="Q13" s="57"/>
    </row>
    <row r="14" spans="1:17" s="45" customFormat="1" ht="20.100000000000001" customHeight="1" x14ac:dyDescent="0.25">
      <c r="A14" s="42" t="str">
        <f>IFERROR(VLOOKUP($I14, dados!$A:$B, 2, FALSE), "")</f>
        <v/>
      </c>
      <c r="B14" s="42" t="str">
        <f>IFERROR(VLOOKUP($P14, dados!$A:$B, 2, FALSE), "")</f>
        <v/>
      </c>
      <c r="C14" s="42" t="str">
        <f>IFERROR(VLOOKUP($G14, dados!$G:$H, 2, FALSE), "")</f>
        <v/>
      </c>
      <c r="D14" s="42" t="str">
        <f>IFERROR(VLOOKUP($K14, dados!$L:$M, 2, FALSE), "")</f>
        <v/>
      </c>
      <c r="E14" s="43" t="str">
        <f>NOT(AND(
                                $F14=IFERROR(VLOOKUP($G14,  dados!$G:$J,  4,  FALSE),  ""),
                                $H14="",
                                $I14=IFERROR(VLOOKUP(VLOOKUP($G14,  dados!$G:$I,  3,  FALSE),  dados!$B:$C,  2,  FALSE),  "")
                            ))&amp;","&amp;NOT(AND(
                                $L14=$J14,
                                $M14="",
                                $N14=IFERROR(VLOOKUP($K14,  dados!$L:$S,  7,  FALSE),  ""),
                                $O14=IFERROR(VLOOKUP($K14,  dados!$L:$S,  6,  FALSE),  ""),
                                OR(
                                    $P14=IFERROR(VLOOKUP(VLOOKUP($G14, dados!$G:$J, 3, FALSE), dados!$B:$C, 2, FALSE), ""),
                                    $P14=IFERROR(VLOOKUP(VLOOKUP($K14, dados!$L:$N, 3, FALSE), dados!$B:$C, 2, FALSE), "")
                                ),
                                $Q14=IFERROR(VLOOKUP($K14, dados!$L:$S, 8, FALSE), "")
                            ))</f>
        <v>FALSO,FALSO</v>
      </c>
      <c r="F14" s="55"/>
      <c r="G14" s="56"/>
      <c r="H14" s="56"/>
      <c r="I14" s="56"/>
      <c r="J14" s="47"/>
      <c r="K14" s="56"/>
      <c r="L14" s="56"/>
      <c r="M14" s="56"/>
      <c r="N14" s="56"/>
      <c r="O14" s="56"/>
      <c r="P14" s="56"/>
      <c r="Q14" s="59"/>
    </row>
    <row r="15" spans="1:17" s="45" customFormat="1" ht="20.100000000000001" customHeight="1" x14ac:dyDescent="0.25">
      <c r="A15" s="42" t="str">
        <f>IFERROR(VLOOKUP($I15, dados!$A:$B, 2, FALSE), "")</f>
        <v/>
      </c>
      <c r="B15" s="42" t="str">
        <f>IFERROR(VLOOKUP($P15, dados!$A:$B, 2, FALSE), "")</f>
        <v/>
      </c>
      <c r="C15" s="42" t="str">
        <f>IFERROR(VLOOKUP($G15, dados!$G:$H, 2, FALSE), "")</f>
        <v/>
      </c>
      <c r="D15" s="42" t="str">
        <f>IFERROR(VLOOKUP($K15, dados!$L:$M, 2, FALSE), "")</f>
        <v/>
      </c>
      <c r="E15" s="43" t="str">
        <f>NOT(AND(
                                $F15=IFERROR(VLOOKUP($G15,  dados!$G:$J,  4,  FALSE),  ""),
                                $H15="",
                                $I15=IFERROR(VLOOKUP(VLOOKUP($G15,  dados!$G:$I,  3,  FALSE),  dados!$B:$C,  2,  FALSE),  "")
                            ))&amp;","&amp;NOT(AND(
                                $L15=$J15,
                                $M15="",
                                $N15=IFERROR(VLOOKUP($K15,  dados!$L:$S,  7,  FALSE),  ""),
                                $O15=IFERROR(VLOOKUP($K15,  dados!$L:$S,  6,  FALSE),  ""),
                                OR(
                                    $P15=IFERROR(VLOOKUP(VLOOKUP($G15, dados!$G:$J, 3, FALSE), dados!$B:$C, 2, FALSE), ""),
                                    $P15=IFERROR(VLOOKUP(VLOOKUP($K15, dados!$L:$N, 3, FALSE), dados!$B:$C, 2, FALSE), "")
                                ),
                                $Q15=IFERROR(VLOOKUP($K15, dados!$L:$S, 8, FALSE), "")
                            ))</f>
        <v>FALSO,FALSO</v>
      </c>
      <c r="F15" s="51"/>
      <c r="G15" s="52"/>
      <c r="H15" s="52"/>
      <c r="I15" s="52"/>
      <c r="J15" s="44"/>
      <c r="K15" s="52"/>
      <c r="L15" s="52"/>
      <c r="M15" s="52"/>
      <c r="N15" s="52"/>
      <c r="O15" s="52"/>
      <c r="P15" s="52"/>
      <c r="Q15" s="57"/>
    </row>
    <row r="16" spans="1:17" s="45" customFormat="1" ht="20.100000000000001" customHeight="1" x14ac:dyDescent="0.25">
      <c r="A16" s="42" t="str">
        <f>IFERROR(VLOOKUP($I16, dados!$A:$B, 2, FALSE), "")</f>
        <v/>
      </c>
      <c r="B16" s="42" t="str">
        <f>IFERROR(VLOOKUP($P16, dados!$A:$B, 2, FALSE), "")</f>
        <v/>
      </c>
      <c r="C16" s="42" t="str">
        <f>IFERROR(VLOOKUP($G16, dados!$G:$H, 2, FALSE), "")</f>
        <v/>
      </c>
      <c r="D16" s="42" t="str">
        <f>IFERROR(VLOOKUP($K16, dados!$L:$M, 2, FALSE), "")</f>
        <v/>
      </c>
      <c r="E16" s="43" t="str">
        <f>NOT(AND(
                                $F16=IFERROR(VLOOKUP($G16,  dados!$G:$J,  4,  FALSE),  ""),
                                $H16="",
                                $I16=IFERROR(VLOOKUP(VLOOKUP($G16,  dados!$G:$I,  3,  FALSE),  dados!$B:$C,  2,  FALSE),  "")
                            ))&amp;","&amp;NOT(AND(
                                $L16=$J16,
                                $M16="",
                                $N16=IFERROR(VLOOKUP($K16,  dados!$L:$S,  7,  FALSE),  ""),
                                $O16=IFERROR(VLOOKUP($K16,  dados!$L:$S,  6,  FALSE),  ""),
                                OR(
                                    $P16=IFERROR(VLOOKUP(VLOOKUP($G16, dados!$G:$J, 3, FALSE), dados!$B:$C, 2, FALSE), ""),
                                    $P16=IFERROR(VLOOKUP(VLOOKUP($K16, dados!$L:$N, 3, FALSE), dados!$B:$C, 2, FALSE), "")
                                ),
                                $Q16=IFERROR(VLOOKUP($K16, dados!$L:$S, 8, FALSE), "")
                            ))</f>
        <v>FALSO,FALSO</v>
      </c>
      <c r="F16" s="55"/>
      <c r="G16" s="56"/>
      <c r="H16" s="56"/>
      <c r="I16" s="56"/>
      <c r="J16" s="47"/>
      <c r="K16" s="56"/>
      <c r="L16" s="61"/>
      <c r="M16" s="56"/>
      <c r="N16" s="56"/>
      <c r="O16" s="56"/>
      <c r="P16" s="56"/>
      <c r="Q16" s="59"/>
    </row>
    <row r="17" spans="1:17" s="45" customFormat="1" ht="20.100000000000001" customHeight="1" x14ac:dyDescent="0.25">
      <c r="A17" s="42" t="str">
        <f>IFERROR(VLOOKUP($I17, dados!$A:$B, 2, FALSE), "")</f>
        <v/>
      </c>
      <c r="B17" s="42" t="str">
        <f>IFERROR(VLOOKUP($P17, dados!$A:$B, 2, FALSE), "")</f>
        <v/>
      </c>
      <c r="C17" s="42" t="str">
        <f>IFERROR(VLOOKUP($G17, dados!$G:$H, 2, FALSE), "")</f>
        <v/>
      </c>
      <c r="D17" s="42" t="str">
        <f>IFERROR(VLOOKUP($K17, dados!$L:$M, 2, FALSE), "")</f>
        <v/>
      </c>
      <c r="E17" s="43" t="str">
        <f>NOT(AND(
                                $F17=IFERROR(VLOOKUP($G17,  dados!$G:$J,  4,  FALSE),  ""),
                                $H17="",
                                $I17=IFERROR(VLOOKUP(VLOOKUP($G17,  dados!$G:$I,  3,  FALSE),  dados!$B:$C,  2,  FALSE),  "")
                            ))&amp;","&amp;NOT(AND(
                                $L17=$J17,
                                $M17="",
                                $N17=IFERROR(VLOOKUP($K17,  dados!$L:$S,  7,  FALSE),  ""),
                                $O17=IFERROR(VLOOKUP($K17,  dados!$L:$S,  6,  FALSE),  ""),
                                OR(
                                    $P17=IFERROR(VLOOKUP(VLOOKUP($G17, dados!$G:$J, 3, FALSE), dados!$B:$C, 2, FALSE), ""),
                                    $P17=IFERROR(VLOOKUP(VLOOKUP($K17, dados!$L:$N, 3, FALSE), dados!$B:$C, 2, FALSE), "")
                                ),
                                $Q17=IFERROR(VLOOKUP($K17, dados!$L:$S, 8, FALSE), "")
                            ))</f>
        <v>FALSO,FALSO</v>
      </c>
      <c r="F17" s="51"/>
      <c r="G17" s="52"/>
      <c r="H17" s="52"/>
      <c r="I17" s="52"/>
      <c r="J17" s="44"/>
      <c r="K17" s="52"/>
      <c r="L17" s="60"/>
      <c r="M17" s="52"/>
      <c r="N17" s="52"/>
      <c r="O17" s="52"/>
      <c r="P17" s="52"/>
      <c r="Q17" s="57"/>
    </row>
    <row r="18" spans="1:17" s="45" customFormat="1" ht="20.100000000000001" customHeight="1" x14ac:dyDescent="0.25">
      <c r="A18" s="42" t="str">
        <f>IFERROR(VLOOKUP($I18, dados!$A:$B, 2, FALSE), "")</f>
        <v/>
      </c>
      <c r="B18" s="42" t="str">
        <f>IFERROR(VLOOKUP($P18, dados!$A:$B, 2, FALSE), "")</f>
        <v/>
      </c>
      <c r="C18" s="42" t="str">
        <f>IFERROR(VLOOKUP($G18, dados!$G:$H, 2, FALSE), "")</f>
        <v/>
      </c>
      <c r="D18" s="42" t="str">
        <f>IFERROR(VLOOKUP($K18, dados!$L:$M, 2, FALSE), "")</f>
        <v/>
      </c>
      <c r="E18" s="43" t="str">
        <f>NOT(AND(
                                $F18=IFERROR(VLOOKUP($G18,  dados!$G:$J,  4,  FALSE),  ""),
                                $H18="",
                                $I18=IFERROR(VLOOKUP(VLOOKUP($G18,  dados!$G:$I,  3,  FALSE),  dados!$B:$C,  2,  FALSE),  "")
                            ))&amp;","&amp;NOT(AND(
                                $L18=$J18,
                                $M18="",
                                $N18=IFERROR(VLOOKUP($K18,  dados!$L:$S,  7,  FALSE),  ""),
                                $O18=IFERROR(VLOOKUP($K18,  dados!$L:$S,  6,  FALSE),  ""),
                                OR(
                                    $P18=IFERROR(VLOOKUP(VLOOKUP($G18, dados!$G:$J, 3, FALSE), dados!$B:$C, 2, FALSE), ""),
                                    $P18=IFERROR(VLOOKUP(VLOOKUP($K18, dados!$L:$N, 3, FALSE), dados!$B:$C, 2, FALSE), "")
                                ),
                                $Q18=IFERROR(VLOOKUP($K18, dados!$L:$S, 8, FALSE), "")
                            ))</f>
        <v>FALSO,FALSO</v>
      </c>
      <c r="F18" s="55"/>
      <c r="G18" s="56"/>
      <c r="H18" s="56"/>
      <c r="I18" s="56"/>
      <c r="J18" s="47"/>
      <c r="K18" s="56"/>
      <c r="L18" s="61"/>
      <c r="M18" s="56"/>
      <c r="N18" s="56"/>
      <c r="O18" s="56"/>
      <c r="P18" s="56"/>
      <c r="Q18" s="59"/>
    </row>
    <row r="19" spans="1:17" s="45" customFormat="1" ht="20.100000000000001" customHeight="1" x14ac:dyDescent="0.25">
      <c r="A19" s="42" t="str">
        <f>IFERROR(VLOOKUP($I19, dados!$A:$B, 2, FALSE), "")</f>
        <v/>
      </c>
      <c r="B19" s="42" t="str">
        <f>IFERROR(VLOOKUP($P19, dados!$A:$B, 2, FALSE), "")</f>
        <v/>
      </c>
      <c r="C19" s="42" t="str">
        <f>IFERROR(VLOOKUP($G19, dados!$G:$H, 2, FALSE), "")</f>
        <v/>
      </c>
      <c r="D19" s="42" t="str">
        <f>IFERROR(VLOOKUP($K19, dados!$L:$M, 2, FALSE), "")</f>
        <v/>
      </c>
      <c r="E19" s="43" t="str">
        <f>NOT(AND(
                                $F19=IFERROR(VLOOKUP($G19,  dados!$G:$J,  4,  FALSE),  ""),
                                $H19="",
                                $I19=IFERROR(VLOOKUP(VLOOKUP($G19,  dados!$G:$I,  3,  FALSE),  dados!$B:$C,  2,  FALSE),  "")
                            ))&amp;","&amp;NOT(AND(
                                $L19=$J19,
                                $M19="",
                                $N19=IFERROR(VLOOKUP($K19,  dados!$L:$S,  7,  FALSE),  ""),
                                $O19=IFERROR(VLOOKUP($K19,  dados!$L:$S,  6,  FALSE),  ""),
                                OR(
                                    $P19=IFERROR(VLOOKUP(VLOOKUP($G19, dados!$G:$J, 3, FALSE), dados!$B:$C, 2, FALSE), ""),
                                    $P19=IFERROR(VLOOKUP(VLOOKUP($K19, dados!$L:$N, 3, FALSE), dados!$B:$C, 2, FALSE), "")
                                ),
                                $Q19=IFERROR(VLOOKUP($K19, dados!$L:$S, 8, FALSE), "")
                            ))</f>
        <v>FALSO,FALSO</v>
      </c>
      <c r="F19" s="51"/>
      <c r="G19" s="52"/>
      <c r="H19" s="52"/>
      <c r="I19" s="52"/>
      <c r="J19" s="44"/>
      <c r="K19" s="52"/>
      <c r="L19" s="60"/>
      <c r="M19" s="52"/>
      <c r="N19" s="52"/>
      <c r="O19" s="52"/>
      <c r="P19" s="52"/>
      <c r="Q19" s="57"/>
    </row>
    <row r="20" spans="1:17" s="45" customFormat="1" ht="20.100000000000001" customHeight="1" x14ac:dyDescent="0.25">
      <c r="A20" s="42" t="str">
        <f>IFERROR(VLOOKUP($I20, dados!$A:$B, 2, FALSE), "")</f>
        <v/>
      </c>
      <c r="B20" s="42" t="str">
        <f>IFERROR(VLOOKUP($P20, dados!$A:$B, 2, FALSE), "")</f>
        <v/>
      </c>
      <c r="C20" s="42" t="str">
        <f>IFERROR(VLOOKUP($G20, dados!$G:$H, 2, FALSE), "")</f>
        <v/>
      </c>
      <c r="D20" s="42" t="str">
        <f>IFERROR(VLOOKUP($K20, dados!$L:$M, 2, FALSE), "")</f>
        <v/>
      </c>
      <c r="E20" s="43" t="str">
        <f>NOT(AND(
                                $F20=IFERROR(VLOOKUP($G20,  dados!$G:$J,  4,  FALSE),  ""),
                                $H20="",
                                $I20=IFERROR(VLOOKUP(VLOOKUP($G20,  dados!$G:$I,  3,  FALSE),  dados!$B:$C,  2,  FALSE),  "")
                            ))&amp;","&amp;NOT(AND(
                                $L20=$J20,
                                $M20="",
                                $N20=IFERROR(VLOOKUP($K20,  dados!$L:$S,  7,  FALSE),  ""),
                                $O20=IFERROR(VLOOKUP($K20,  dados!$L:$S,  6,  FALSE),  ""),
                                OR(
                                    $P20=IFERROR(VLOOKUP(VLOOKUP($G20, dados!$G:$J, 3, FALSE), dados!$B:$C, 2, FALSE), ""),
                                    $P20=IFERROR(VLOOKUP(VLOOKUP($K20, dados!$L:$N, 3, FALSE), dados!$B:$C, 2, FALSE), "")
                                ),
                                $Q20=IFERROR(VLOOKUP($K20, dados!$L:$S, 8, FALSE), "")
                            ))</f>
        <v>FALSO,FALSO</v>
      </c>
      <c r="F20" s="55"/>
      <c r="G20" s="56"/>
      <c r="H20" s="56"/>
      <c r="I20" s="56"/>
      <c r="J20" s="47"/>
      <c r="K20" s="56"/>
      <c r="L20" s="61"/>
      <c r="M20" s="56"/>
      <c r="N20" s="56"/>
      <c r="O20" s="56"/>
      <c r="P20" s="56"/>
      <c r="Q20" s="59"/>
    </row>
    <row r="21" spans="1:17" s="45" customFormat="1" ht="20.100000000000001" customHeight="1" x14ac:dyDescent="0.25">
      <c r="A21" s="42" t="str">
        <f>IFERROR(VLOOKUP($I21, dados!$A:$B, 2, FALSE), "")</f>
        <v/>
      </c>
      <c r="B21" s="42" t="str">
        <f>IFERROR(VLOOKUP($P21, dados!$A:$B, 2, FALSE), "")</f>
        <v/>
      </c>
      <c r="C21" s="42" t="str">
        <f>IFERROR(VLOOKUP($G21, dados!$G:$H, 2, FALSE), "")</f>
        <v/>
      </c>
      <c r="D21" s="42" t="str">
        <f>IFERROR(VLOOKUP($K21, dados!$L:$M, 2, FALSE), "")</f>
        <v/>
      </c>
      <c r="E21" s="43" t="str">
        <f>NOT(AND(
                                $F21=IFERROR(VLOOKUP($G21,  dados!$G:$J,  4,  FALSE),  ""),
                                $H21="",
                                $I21=IFERROR(VLOOKUP(VLOOKUP($G21,  dados!$G:$I,  3,  FALSE),  dados!$B:$C,  2,  FALSE),  "")
                            ))&amp;","&amp;NOT(AND(
                                $L21=$J21,
                                $M21="",
                                $N21=IFERROR(VLOOKUP($K21,  dados!$L:$S,  7,  FALSE),  ""),
                                $O21=IFERROR(VLOOKUP($K21,  dados!$L:$S,  6,  FALSE),  ""),
                                OR(
                                    $P21=IFERROR(VLOOKUP(VLOOKUP($G21, dados!$G:$J, 3, FALSE), dados!$B:$C, 2, FALSE), ""),
                                    $P21=IFERROR(VLOOKUP(VLOOKUP($K21, dados!$L:$N, 3, FALSE), dados!$B:$C, 2, FALSE), "")
                                ),
                                $Q21=IFERROR(VLOOKUP($K21, dados!$L:$S, 8, FALSE), "")
                            ))</f>
        <v>FALSO,FALSO</v>
      </c>
      <c r="F21" s="51"/>
      <c r="G21" s="52"/>
      <c r="H21" s="52"/>
      <c r="I21" s="52"/>
      <c r="J21" s="44"/>
      <c r="K21" s="52"/>
      <c r="L21" s="60"/>
      <c r="M21" s="52"/>
      <c r="N21" s="52"/>
      <c r="O21" s="52"/>
      <c r="P21" s="52"/>
      <c r="Q21" s="57"/>
    </row>
    <row r="22" spans="1:17" s="45" customFormat="1" ht="20.100000000000001" customHeight="1" x14ac:dyDescent="0.25">
      <c r="A22" s="42" t="str">
        <f>IFERROR(VLOOKUP($I22, dados!$A:$B, 2, FALSE), "")</f>
        <v/>
      </c>
      <c r="B22" s="42" t="str">
        <f>IFERROR(VLOOKUP($P22, dados!$A:$B, 2, FALSE), "")</f>
        <v/>
      </c>
      <c r="C22" s="42" t="str">
        <f>IFERROR(VLOOKUP($G22, dados!$G:$H, 2, FALSE), "")</f>
        <v/>
      </c>
      <c r="D22" s="42" t="str">
        <f>IFERROR(VLOOKUP($K22, dados!$L:$M, 2, FALSE), "")</f>
        <v/>
      </c>
      <c r="E22" s="43" t="str">
        <f>NOT(AND(
                                $F22=IFERROR(VLOOKUP($G22,  dados!$G:$J,  4,  FALSE),  ""),
                                $H22="",
                                $I22=IFERROR(VLOOKUP(VLOOKUP($G22,  dados!$G:$I,  3,  FALSE),  dados!$B:$C,  2,  FALSE),  "")
                            ))&amp;","&amp;NOT(AND(
                                $L22=$J22,
                                $M22="",
                                $N22=IFERROR(VLOOKUP($K22,  dados!$L:$S,  7,  FALSE),  ""),
                                $O22=IFERROR(VLOOKUP($K22,  dados!$L:$S,  6,  FALSE),  ""),
                                OR(
                                    $P22=IFERROR(VLOOKUP(VLOOKUP($G22, dados!$G:$J, 3, FALSE), dados!$B:$C, 2, FALSE), ""),
                                    $P22=IFERROR(VLOOKUP(VLOOKUP($K22, dados!$L:$N, 3, FALSE), dados!$B:$C, 2, FALSE), "")
                                ),
                                $Q22=IFERROR(VLOOKUP($K22, dados!$L:$S, 8, FALSE), "")
                            ))</f>
        <v>FALSO,FALSO</v>
      </c>
      <c r="F22" s="55"/>
      <c r="G22" s="56"/>
      <c r="H22" s="56"/>
      <c r="I22" s="56"/>
      <c r="J22" s="47"/>
      <c r="K22" s="56"/>
      <c r="L22" s="61"/>
      <c r="M22" s="56"/>
      <c r="N22" s="56"/>
      <c r="O22" s="56"/>
      <c r="P22" s="56"/>
      <c r="Q22" s="59"/>
    </row>
    <row r="23" spans="1:17" s="45" customFormat="1" ht="20.100000000000001" customHeight="1" x14ac:dyDescent="0.25">
      <c r="A23" s="42" t="str">
        <f>IFERROR(VLOOKUP($I23, dados!$A:$B, 2, FALSE), "")</f>
        <v/>
      </c>
      <c r="B23" s="42" t="str">
        <f>IFERROR(VLOOKUP($P23, dados!$A:$B, 2, FALSE), "")</f>
        <v/>
      </c>
      <c r="C23" s="42" t="str">
        <f>IFERROR(VLOOKUP($G23, dados!$G:$H, 2, FALSE), "")</f>
        <v/>
      </c>
      <c r="D23" s="42" t="str">
        <f>IFERROR(VLOOKUP($K23, dados!$L:$M, 2, FALSE), "")</f>
        <v/>
      </c>
      <c r="E23" s="43" t="str">
        <f>NOT(AND(
                                $F23=IFERROR(VLOOKUP($G23,  dados!$G:$J,  4,  FALSE),  ""),
                                $H23="",
                                $I23=IFERROR(VLOOKUP(VLOOKUP($G23,  dados!$G:$I,  3,  FALSE),  dados!$B:$C,  2,  FALSE),  "")
                            ))&amp;","&amp;NOT(AND(
                                $L23=$J23,
                                $M23="",
                                $N23=IFERROR(VLOOKUP($K23,  dados!$L:$S,  7,  FALSE),  ""),
                                $O23=IFERROR(VLOOKUP($K23,  dados!$L:$S,  6,  FALSE),  ""),
                                OR(
                                    $P23=IFERROR(VLOOKUP(VLOOKUP($G23, dados!$G:$J, 3, FALSE), dados!$B:$C, 2, FALSE), ""),
                                    $P23=IFERROR(VLOOKUP(VLOOKUP($K23, dados!$L:$N, 3, FALSE), dados!$B:$C, 2, FALSE), "")
                                ),
                                $Q23=IFERROR(VLOOKUP($K23, dados!$L:$S, 8, FALSE), "")
                            ))</f>
        <v>FALSO,FALSO</v>
      </c>
      <c r="F23" s="51"/>
      <c r="G23" s="52"/>
      <c r="H23" s="52"/>
      <c r="I23" s="52"/>
      <c r="J23" s="44"/>
      <c r="K23" s="52"/>
      <c r="L23" s="60"/>
      <c r="M23" s="52"/>
      <c r="N23" s="52"/>
      <c r="O23" s="52"/>
      <c r="P23" s="52"/>
      <c r="Q23" s="57"/>
    </row>
    <row r="24" spans="1:17" s="45" customFormat="1" ht="20.100000000000001" customHeight="1" x14ac:dyDescent="0.25">
      <c r="A24" s="42" t="str">
        <f>IFERROR(VLOOKUP($I24, dados!$A:$B, 2, FALSE), "")</f>
        <v/>
      </c>
      <c r="B24" s="42" t="str">
        <f>IFERROR(VLOOKUP($P24, dados!$A:$B, 2, FALSE), "")</f>
        <v/>
      </c>
      <c r="C24" s="42" t="str">
        <f>IFERROR(VLOOKUP($G24, dados!$G:$H, 2, FALSE), "")</f>
        <v/>
      </c>
      <c r="D24" s="42" t="str">
        <f>IFERROR(VLOOKUP($K24, dados!$L:$M, 2, FALSE), "")</f>
        <v/>
      </c>
      <c r="E24" s="43" t="str">
        <f>NOT(AND(
                                $F24=IFERROR(VLOOKUP($G24,  dados!$G:$J,  4,  FALSE),  ""),
                                $H24="",
                                $I24=IFERROR(VLOOKUP(VLOOKUP($G24,  dados!$G:$I,  3,  FALSE),  dados!$B:$C,  2,  FALSE),  "")
                            ))&amp;","&amp;NOT(AND(
                                $L24=$J24,
                                $M24="",
                                $N24=IFERROR(VLOOKUP($K24,  dados!$L:$S,  7,  FALSE),  ""),
                                $O24=IFERROR(VLOOKUP($K24,  dados!$L:$S,  6,  FALSE),  ""),
                                OR(
                                    $P24=IFERROR(VLOOKUP(VLOOKUP($G24, dados!$G:$J, 3, FALSE), dados!$B:$C, 2, FALSE), ""),
                                    $P24=IFERROR(VLOOKUP(VLOOKUP($K24, dados!$L:$N, 3, FALSE), dados!$B:$C, 2, FALSE), "")
                                ),
                                $Q24=IFERROR(VLOOKUP($K24, dados!$L:$S, 8, FALSE), "")
                            ))</f>
        <v>FALSO,FALSO</v>
      </c>
      <c r="F24" s="55"/>
      <c r="G24" s="56"/>
      <c r="H24" s="56"/>
      <c r="I24" s="56"/>
      <c r="J24" s="47"/>
      <c r="K24" s="56"/>
      <c r="L24" s="61"/>
      <c r="M24" s="56"/>
      <c r="N24" s="56"/>
      <c r="O24" s="56"/>
      <c r="P24" s="56"/>
      <c r="Q24" s="59"/>
    </row>
    <row r="25" spans="1:17" s="45" customFormat="1" ht="20.100000000000001" customHeight="1" x14ac:dyDescent="0.25">
      <c r="A25" s="42" t="str">
        <f>IFERROR(VLOOKUP($I25, dados!$A:$B, 2, FALSE), "")</f>
        <v/>
      </c>
      <c r="B25" s="42" t="str">
        <f>IFERROR(VLOOKUP($P25, dados!$A:$B, 2, FALSE), "")</f>
        <v/>
      </c>
      <c r="C25" s="42" t="str">
        <f>IFERROR(VLOOKUP($G25, dados!$G:$H, 2, FALSE), "")</f>
        <v/>
      </c>
      <c r="D25" s="42" t="str">
        <f>IFERROR(VLOOKUP($K25, dados!$L:$M, 2, FALSE), "")</f>
        <v/>
      </c>
      <c r="E25" s="43" t="str">
        <f>NOT(AND(
                                $F25=IFERROR(VLOOKUP($G25,  dados!$G:$J,  4,  FALSE),  ""),
                                $H25="",
                                $I25=IFERROR(VLOOKUP(VLOOKUP($G25,  dados!$G:$I,  3,  FALSE),  dados!$B:$C,  2,  FALSE),  "")
                            ))&amp;","&amp;NOT(AND(
                                $L25=$J25,
                                $M25="",
                                $N25=IFERROR(VLOOKUP($K25,  dados!$L:$S,  7,  FALSE),  ""),
                                $O25=IFERROR(VLOOKUP($K25,  dados!$L:$S,  6,  FALSE),  ""),
                                OR(
                                    $P25=IFERROR(VLOOKUP(VLOOKUP($G25, dados!$G:$J, 3, FALSE), dados!$B:$C, 2, FALSE), ""),
                                    $P25=IFERROR(VLOOKUP(VLOOKUP($K25, dados!$L:$N, 3, FALSE), dados!$B:$C, 2, FALSE), "")
                                ),
                                $Q25=IFERROR(VLOOKUP($K25, dados!$L:$S, 8, FALSE), "")
                            ))</f>
        <v>FALSO,FALSO</v>
      </c>
      <c r="F25" s="51"/>
      <c r="G25" s="52"/>
      <c r="H25" s="52"/>
      <c r="I25" s="52"/>
      <c r="J25" s="44"/>
      <c r="K25" s="52"/>
      <c r="L25" s="60"/>
      <c r="M25" s="52"/>
      <c r="N25" s="52"/>
      <c r="O25" s="52"/>
      <c r="P25" s="52"/>
      <c r="Q25" s="57"/>
    </row>
    <row r="26" spans="1:17" s="45" customFormat="1" ht="20.100000000000001" customHeight="1" x14ac:dyDescent="0.25">
      <c r="A26" s="42" t="str">
        <f>IFERROR(VLOOKUP($I26, dados!$A:$B, 2, FALSE), "")</f>
        <v/>
      </c>
      <c r="B26" s="42" t="str">
        <f>IFERROR(VLOOKUP($P26, dados!$A:$B, 2, FALSE), "")</f>
        <v/>
      </c>
      <c r="C26" s="42" t="str">
        <f>IFERROR(VLOOKUP($G26, dados!$G:$H, 2, FALSE), "")</f>
        <v/>
      </c>
      <c r="D26" s="42" t="str">
        <f>IFERROR(VLOOKUP($K26, dados!$L:$M, 2, FALSE), "")</f>
        <v/>
      </c>
      <c r="E26" s="43" t="str">
        <f>NOT(AND(
                                $F26=IFERROR(VLOOKUP($G26,  dados!$G:$J,  4,  FALSE),  ""),
                                $H26="",
                                $I26=IFERROR(VLOOKUP(VLOOKUP($G26,  dados!$G:$I,  3,  FALSE),  dados!$B:$C,  2,  FALSE),  "")
                            ))&amp;","&amp;NOT(AND(
                                $L26=$J26,
                                $M26="",
                                $N26=IFERROR(VLOOKUP($K26,  dados!$L:$S,  7,  FALSE),  ""),
                                $O26=IFERROR(VLOOKUP($K26,  dados!$L:$S,  6,  FALSE),  ""),
                                OR(
                                    $P26=IFERROR(VLOOKUP(VLOOKUP($G26, dados!$G:$J, 3, FALSE), dados!$B:$C, 2, FALSE), ""),
                                    $P26=IFERROR(VLOOKUP(VLOOKUP($K26, dados!$L:$N, 3, FALSE), dados!$B:$C, 2, FALSE), "")
                                ),
                                $Q26=IFERROR(VLOOKUP($K26, dados!$L:$S, 8, FALSE), "")
                            ))</f>
        <v>FALSO,FALSO</v>
      </c>
      <c r="F26" s="55" t="str">
        <f>IFERROR(IF(VLOOKUP($G26, dados!$G:$J, 4, FALSE)=0,"",VLOOKUP($G26, dados!$G:$J, 4, FALSE)), "")</f>
        <v/>
      </c>
      <c r="G26" s="56"/>
      <c r="H26" s="56"/>
      <c r="I26" s="56" t="str">
        <f>IFERROR(IF(VLOOKUP(VLOOKUP($G26, dados!$G:$I, 3, FALSE), dados!$B:$C, 2, FALSE)=0,"",VLOOKUP(VLOOKUP($G26, dados!$G:$I, 3, FALSE), dados!$B:$C, 2, FALSE)), "")</f>
        <v/>
      </c>
      <c r="J26" s="47" t="str">
        <f>IFERROR(IF(VLOOKUP(K26,dados!$L:$P,5,FALSE)=0,"",VLOOKUP(K26,dados!$L:$P,5,FALSE)),"")</f>
        <v/>
      </c>
      <c r="K26" s="56" t="str">
        <f>IFERROR(IF(VLOOKUP($L26, dados!$K:$O, 2, FALSE)=0,"",VLOOKUP($L26, dados!$K:$O, 2, FALSE)), "")</f>
        <v/>
      </c>
      <c r="L26" s="61"/>
      <c r="M26" s="56"/>
      <c r="N26" s="56" t="str">
        <f>IFERROR(IF(VLOOKUP($K26, dados!$L:$R, 7, FALSE)=0,"",VLOOKUP($K26, dados!$L:$R, 7, FALSE)), "")</f>
        <v/>
      </c>
      <c r="O26" s="56" t="str">
        <f>IFERROR(IF(VLOOKUP($K26, dados!$L:$R, 6, FALSE)=0,"",VLOOKUP($K26, dados!$L:$R, 6, FALSE)), "")</f>
        <v/>
      </c>
      <c r="P26" s="56" t="str">
        <f>IF(
                            $D26="",
                                IFERROR(IF(VLOOKUP(VLOOKUP($G26, dados!$G:$I, 3, FALSE), dados!$B:$C, 2, FALSE)=0,"",VLOOKUP(VLOOKUP($G26, dados!$G:$I, 3, FALSE), dados!$B:$C, 2, FALSE)), ""),
                                IFERROR(IF(VLOOKUP(VLOOKUP($K26, dados!$L:$N, 3, FALSE), dados!$B:$C, 2, FALSE)=0,"",VLOOKUP(VLOOKUP($K26, dados!$L:$N, 3, FALSE), dados!$B:$C, 2, FALSE)), "")
                        )</f>
        <v/>
      </c>
      <c r="Q26" s="59" t="str">
        <f>IFERROR(IF(VLOOKUP($K26, dados!$L:$S, 8, FALSE)=0,"",VLOOKUP($K26, dados!$L:$S, 8, FALSE)), "")</f>
        <v/>
      </c>
    </row>
    <row r="27" spans="1:17" s="45" customFormat="1" ht="20.100000000000001" customHeight="1" x14ac:dyDescent="0.25">
      <c r="A27" s="42" t="str">
        <f>IFERROR(VLOOKUP($I27, dados!$A:$B, 2, FALSE), "")</f>
        <v/>
      </c>
      <c r="B27" s="42" t="str">
        <f>IFERROR(VLOOKUP($P27, dados!$A:$B, 2, FALSE), "")</f>
        <v/>
      </c>
      <c r="C27" s="42" t="str">
        <f>IFERROR(VLOOKUP($G27, dados!$G:$H, 2, FALSE), "")</f>
        <v/>
      </c>
      <c r="D27" s="42" t="str">
        <f>IFERROR(VLOOKUP($K27, dados!$L:$M, 2, FALSE), "")</f>
        <v/>
      </c>
      <c r="E27" s="43" t="str">
        <f>NOT(AND(
                                $F27=IFERROR(VLOOKUP($G27,  dados!$G:$J,  4,  FALSE),  ""),
                                $H27="",
                                $I27=IFERROR(VLOOKUP(VLOOKUP($G27,  dados!$G:$I,  3,  FALSE),  dados!$B:$C,  2,  FALSE),  "")
                            ))&amp;","&amp;NOT(AND(
                                $L27=$J27,
                                $M27="",
                                $N27=IFERROR(VLOOKUP($K27,  dados!$L:$S,  7,  FALSE),  ""),
                                $O27=IFERROR(VLOOKUP($K27,  dados!$L:$S,  6,  FALSE),  ""),
                                OR(
                                    $P27=IFERROR(VLOOKUP(VLOOKUP($G27, dados!$G:$J, 3, FALSE), dados!$B:$C, 2, FALSE), ""),
                                    $P27=IFERROR(VLOOKUP(VLOOKUP($K27, dados!$L:$N, 3, FALSE), dados!$B:$C, 2, FALSE), "")
                                ),
                                $Q27=IFERROR(VLOOKUP($K27, dados!$L:$S, 8, FALSE), "")
                            ))</f>
        <v>FALSO,FALSO</v>
      </c>
      <c r="F27" s="51" t="str">
        <f>IFERROR(IF(VLOOKUP($G27, dados!$G:$J, 4, FALSE)=0,"",VLOOKUP($G27, dados!$G:$J, 4, FALSE)), "")</f>
        <v/>
      </c>
      <c r="G27" s="52"/>
      <c r="H27" s="52"/>
      <c r="I27" s="52" t="str">
        <f>IFERROR(IF(VLOOKUP(VLOOKUP($G27, dados!$G:$I, 3, FALSE), dados!$B:$C, 2, FALSE)=0,"",VLOOKUP(VLOOKUP($G27, dados!$G:$I, 3, FALSE), dados!$B:$C, 2, FALSE)), "")</f>
        <v/>
      </c>
      <c r="J27" s="44" t="str">
        <f>IFERROR(IF(VLOOKUP(K27,dados!$L:$P,5,FALSE)=0,"",VLOOKUP(K27,dados!$L:$P,5,FALSE)),"")</f>
        <v/>
      </c>
      <c r="K27" s="52" t="str">
        <f>IFERROR(IF(VLOOKUP($L27, dados!$K:$O, 2, FALSE)=0,"",VLOOKUP($L27, dados!$K:$O, 2, FALSE)), "")</f>
        <v/>
      </c>
      <c r="L27" s="60"/>
      <c r="M27" s="52"/>
      <c r="N27" s="52" t="str">
        <f>IFERROR(IF(VLOOKUP($K27, dados!$L:$R, 7, FALSE)=0,"",VLOOKUP($K27, dados!$L:$R, 7, FALSE)), "")</f>
        <v/>
      </c>
      <c r="O27" s="52" t="str">
        <f>IFERROR(IF(VLOOKUP($K27, dados!$L:$R, 6, FALSE)=0,"",VLOOKUP($K27, dados!$L:$R, 6, FALSE)), "")</f>
        <v/>
      </c>
      <c r="P27" s="52" t="str">
        <f>IF(
                            $D27="",
                                IFERROR(IF(VLOOKUP(VLOOKUP($G27, dados!$G:$I, 3, FALSE), dados!$B:$C, 2, FALSE)=0,"",VLOOKUP(VLOOKUP($G27, dados!$G:$I, 3, FALSE), dados!$B:$C, 2, FALSE)), ""),
                                IFERROR(IF(VLOOKUP(VLOOKUP($K27, dados!$L:$N, 3, FALSE), dados!$B:$C, 2, FALSE)=0,"",VLOOKUP(VLOOKUP($K27, dados!$L:$N, 3, FALSE), dados!$B:$C, 2, FALSE)), "")
                        )</f>
        <v/>
      </c>
      <c r="Q27" s="57" t="str">
        <f>IFERROR(IF(VLOOKUP($K27, dados!$L:$S, 8, FALSE)=0,"",VLOOKUP($K27, dados!$L:$S, 8, FALSE)), "")</f>
        <v/>
      </c>
    </row>
    <row r="28" spans="1:17" s="45" customFormat="1" ht="20.100000000000001" customHeight="1" x14ac:dyDescent="0.25">
      <c r="A28" s="42" t="str">
        <f>IFERROR(VLOOKUP($I28, dados!$A:$B, 2, FALSE), "")</f>
        <v/>
      </c>
      <c r="B28" s="42" t="str">
        <f>IFERROR(VLOOKUP($P28, dados!$A:$B, 2, FALSE), "")</f>
        <v/>
      </c>
      <c r="C28" s="42" t="str">
        <f>IFERROR(VLOOKUP($G28, dados!$G:$H, 2, FALSE), "")</f>
        <v/>
      </c>
      <c r="D28" s="42" t="str">
        <f>IFERROR(VLOOKUP($K28, dados!$L:$M, 2, FALSE), "")</f>
        <v/>
      </c>
      <c r="E28" s="43" t="str">
        <f>NOT(AND(
                                $F28=IFERROR(VLOOKUP($G28,  dados!$G:$J,  4,  FALSE),  ""),
                                $H28="",
                                $I28=IFERROR(VLOOKUP(VLOOKUP($G28,  dados!$G:$I,  3,  FALSE),  dados!$B:$C,  2,  FALSE),  "")
                            ))&amp;","&amp;NOT(AND(
                                $L28=$J28,
                                $M28="",
                                $N28=IFERROR(VLOOKUP($K28,  dados!$L:$S,  7,  FALSE),  ""),
                                $O28=IFERROR(VLOOKUP($K28,  dados!$L:$S,  6,  FALSE),  ""),
                                OR(
                                    $P28=IFERROR(VLOOKUP(VLOOKUP($G28, dados!$G:$J, 3, FALSE), dados!$B:$C, 2, FALSE), ""),
                                    $P28=IFERROR(VLOOKUP(VLOOKUP($K28, dados!$L:$N, 3, FALSE), dados!$B:$C, 2, FALSE), "")
                                ),
                                $Q28=IFERROR(VLOOKUP($K28, dados!$L:$S, 8, FALSE), "")
                            ))</f>
        <v>FALSO,FALSO</v>
      </c>
      <c r="F28" s="55" t="str">
        <f>IFERROR(IF(VLOOKUP($G28, dados!$G:$J, 4, FALSE)=0,"",VLOOKUP($G28, dados!$G:$J, 4, FALSE)), "")</f>
        <v/>
      </c>
      <c r="G28" s="56"/>
      <c r="H28" s="56"/>
      <c r="I28" s="56" t="str">
        <f>IFERROR(IF(VLOOKUP(VLOOKUP($G28, dados!$G:$I, 3, FALSE), dados!$B:$C, 2, FALSE)=0,"",VLOOKUP(VLOOKUP($G28, dados!$G:$I, 3, FALSE), dados!$B:$C, 2, FALSE)), "")</f>
        <v/>
      </c>
      <c r="J28" s="47" t="str">
        <f>IFERROR(IF(VLOOKUP(K28,dados!$L:$P,5,FALSE)=0,"",VLOOKUP(K28,dados!$L:$P,5,FALSE)),"")</f>
        <v/>
      </c>
      <c r="K28" s="56" t="str">
        <f>IFERROR(IF(VLOOKUP($L28, dados!$K:$O, 2, FALSE)=0,"",VLOOKUP($L28, dados!$K:$O, 2, FALSE)), "")</f>
        <v/>
      </c>
      <c r="L28" s="61"/>
      <c r="M28" s="56"/>
      <c r="N28" s="56" t="str">
        <f>IFERROR(IF(VLOOKUP($K28, dados!$L:$R, 7, FALSE)=0,"",VLOOKUP($K28, dados!$L:$R, 7, FALSE)), "")</f>
        <v/>
      </c>
      <c r="O28" s="56" t="str">
        <f>IFERROR(IF(VLOOKUP($K28, dados!$L:$R, 6, FALSE)=0,"",VLOOKUP($K28, dados!$L:$R, 6, FALSE)), "")</f>
        <v/>
      </c>
      <c r="P28" s="56" t="str">
        <f>IF(
                            $D28="",
                                IFERROR(IF(VLOOKUP(VLOOKUP($G28, dados!$G:$I, 3, FALSE), dados!$B:$C, 2, FALSE)=0,"",VLOOKUP(VLOOKUP($G28, dados!$G:$I, 3, FALSE), dados!$B:$C, 2, FALSE)), ""),
                                IFERROR(IF(VLOOKUP(VLOOKUP($K28, dados!$L:$N, 3, FALSE), dados!$B:$C, 2, FALSE)=0,"",VLOOKUP(VLOOKUP($K28, dados!$L:$N, 3, FALSE), dados!$B:$C, 2, FALSE)), "")
                        )</f>
        <v/>
      </c>
      <c r="Q28" s="59" t="str">
        <f>IFERROR(IF(VLOOKUP($K28, dados!$L:$S, 8, FALSE)=0,"",VLOOKUP($K28, dados!$L:$S, 8, FALSE)), "")</f>
        <v/>
      </c>
    </row>
    <row r="29" spans="1:17" s="45" customFormat="1" ht="20.100000000000001" customHeight="1" x14ac:dyDescent="0.25">
      <c r="A29" s="42" t="str">
        <f>IFERROR(VLOOKUP($I29, dados!$A:$B, 2, FALSE), "")</f>
        <v/>
      </c>
      <c r="B29" s="42" t="str">
        <f>IFERROR(VLOOKUP($P29, dados!$A:$B, 2, FALSE), "")</f>
        <v/>
      </c>
      <c r="C29" s="42" t="str">
        <f>IFERROR(VLOOKUP($G29, dados!$G:$H, 2, FALSE), "")</f>
        <v/>
      </c>
      <c r="D29" s="42" t="str">
        <f>IFERROR(VLOOKUP($K29, dados!$L:$M, 2, FALSE), "")</f>
        <v/>
      </c>
      <c r="E29" s="43" t="str">
        <f>NOT(AND(
                                $F29=IFERROR(VLOOKUP($G29,  dados!$G:$J,  4,  FALSE),  ""),
                                $H29="",
                                $I29=IFERROR(VLOOKUP(VLOOKUP($G29,  dados!$G:$I,  3,  FALSE),  dados!$B:$C,  2,  FALSE),  "")
                            ))&amp;","&amp;NOT(AND(
                                $L29=$J29,
                                $M29="",
                                $N29=IFERROR(VLOOKUP($K29,  dados!$L:$S,  7,  FALSE),  ""),
                                $O29=IFERROR(VLOOKUP($K29,  dados!$L:$S,  6,  FALSE),  ""),
                                OR(
                                    $P29=IFERROR(VLOOKUP(VLOOKUP($G29, dados!$G:$J, 3, FALSE), dados!$B:$C, 2, FALSE), ""),
                                    $P29=IFERROR(VLOOKUP(VLOOKUP($K29, dados!$L:$N, 3, FALSE), dados!$B:$C, 2, FALSE), "")
                                ),
                                $Q29=IFERROR(VLOOKUP($K29, dados!$L:$S, 8, FALSE), "")
                            ))</f>
        <v>FALSO,FALSO</v>
      </c>
      <c r="F29" s="51" t="str">
        <f>IFERROR(IF(VLOOKUP($G29, dados!$G:$J, 4, FALSE)=0,"",VLOOKUP($G29, dados!$G:$J, 4, FALSE)), "")</f>
        <v/>
      </c>
      <c r="G29" s="52"/>
      <c r="H29" s="52"/>
      <c r="I29" s="52" t="str">
        <f>IFERROR(IF(VLOOKUP(VLOOKUP($G29, dados!$G:$I, 3, FALSE), dados!$B:$C, 2, FALSE)=0,"",VLOOKUP(VLOOKUP($G29, dados!$G:$I, 3, FALSE), dados!$B:$C, 2, FALSE)), "")</f>
        <v/>
      </c>
      <c r="J29" s="44" t="str">
        <f>IFERROR(IF(VLOOKUP(K29,dados!$L:$P,5,FALSE)=0,"",VLOOKUP(K29,dados!$L:$P,5,FALSE)),"")</f>
        <v/>
      </c>
      <c r="K29" s="52" t="str">
        <f>IFERROR(IF(VLOOKUP($L29, dados!$K:$O, 2, FALSE)=0,"",VLOOKUP($L29, dados!$K:$O, 2, FALSE)), "")</f>
        <v/>
      </c>
      <c r="L29" s="60"/>
      <c r="M29" s="52"/>
      <c r="N29" s="52" t="str">
        <f>IFERROR(IF(VLOOKUP($K29, dados!$L:$R, 7, FALSE)=0,"",VLOOKUP($K29, dados!$L:$R, 7, FALSE)), "")</f>
        <v/>
      </c>
      <c r="O29" s="52" t="str">
        <f>IFERROR(IF(VLOOKUP($K29, dados!$L:$R, 6, FALSE)=0,"",VLOOKUP($K29, dados!$L:$R, 6, FALSE)), "")</f>
        <v/>
      </c>
      <c r="P29" s="52" t="str">
        <f>IF(
                            $D29="",
                                IFERROR(IF(VLOOKUP(VLOOKUP($G29, dados!$G:$I, 3, FALSE), dados!$B:$C, 2, FALSE)=0,"",VLOOKUP(VLOOKUP($G29, dados!$G:$I, 3, FALSE), dados!$B:$C, 2, FALSE)), ""),
                                IFERROR(IF(VLOOKUP(VLOOKUP($K29, dados!$L:$N, 3, FALSE), dados!$B:$C, 2, FALSE)=0,"",VLOOKUP(VLOOKUP($K29, dados!$L:$N, 3, FALSE), dados!$B:$C, 2, FALSE)), "")
                        )</f>
        <v/>
      </c>
      <c r="Q29" s="57" t="str">
        <f>IFERROR(IF(VLOOKUP($K29, dados!$L:$S, 8, FALSE)=0,"",VLOOKUP($K29, dados!$L:$S, 8, FALSE)), "")</f>
        <v/>
      </c>
    </row>
    <row r="30" spans="1:17" s="45" customFormat="1" ht="20.100000000000001" customHeight="1" x14ac:dyDescent="0.25">
      <c r="A30" s="42" t="str">
        <f>IFERROR(VLOOKUP($I30, dados!$A:$B, 2, FALSE), "")</f>
        <v/>
      </c>
      <c r="B30" s="42" t="str">
        <f>IFERROR(VLOOKUP($P30, dados!$A:$B, 2, FALSE), "")</f>
        <v/>
      </c>
      <c r="C30" s="42" t="str">
        <f>IFERROR(VLOOKUP($G30, dados!$G:$H, 2, FALSE), "")</f>
        <v/>
      </c>
      <c r="D30" s="42" t="str">
        <f>IFERROR(VLOOKUP($K30, dados!$L:$M, 2, FALSE), "")</f>
        <v/>
      </c>
      <c r="E30" s="43" t="str">
        <f>NOT(AND(
                                $F30=IFERROR(VLOOKUP($G30,  dados!$G:$J,  4,  FALSE),  ""),
                                $H30="",
                                $I30=IFERROR(VLOOKUP(VLOOKUP($G30,  dados!$G:$I,  3,  FALSE),  dados!$B:$C,  2,  FALSE),  "")
                            ))&amp;","&amp;NOT(AND(
                                $L30=$J30,
                                $M30="",
                                $N30=IFERROR(VLOOKUP($K30,  dados!$L:$S,  7,  FALSE),  ""),
                                $O30=IFERROR(VLOOKUP($K30,  dados!$L:$S,  6,  FALSE),  ""),
                                OR(
                                    $P30=IFERROR(VLOOKUP(VLOOKUP($G30, dados!$G:$J, 3, FALSE), dados!$B:$C, 2, FALSE), ""),
                                    $P30=IFERROR(VLOOKUP(VLOOKUP($K30, dados!$L:$N, 3, FALSE), dados!$B:$C, 2, FALSE), "")
                                ),
                                $Q30=IFERROR(VLOOKUP($K30, dados!$L:$S, 8, FALSE), "")
                            ))</f>
        <v>FALSO,FALSO</v>
      </c>
      <c r="F30" s="55" t="str">
        <f>IFERROR(IF(VLOOKUP($G30, dados!$G:$J, 4, FALSE)=0,"",VLOOKUP($G30, dados!$G:$J, 4, FALSE)), "")</f>
        <v/>
      </c>
      <c r="G30" s="56"/>
      <c r="H30" s="56"/>
      <c r="I30" s="56" t="str">
        <f>IFERROR(IF(VLOOKUP(VLOOKUP($G30, dados!$G:$I, 3, FALSE), dados!$B:$C, 2, FALSE)=0,"",VLOOKUP(VLOOKUP($G30, dados!$G:$I, 3, FALSE), dados!$B:$C, 2, FALSE)), "")</f>
        <v/>
      </c>
      <c r="J30" s="47" t="str">
        <f>IFERROR(IF(VLOOKUP(K30,dados!$L:$P,5,FALSE)=0,"",VLOOKUP(K30,dados!$L:$P,5,FALSE)),"")</f>
        <v/>
      </c>
      <c r="K30" s="56" t="str">
        <f>IFERROR(IF(VLOOKUP($L30, dados!$K:$O, 2, FALSE)=0,"",VLOOKUP($L30, dados!$K:$O, 2, FALSE)), "")</f>
        <v/>
      </c>
      <c r="L30" s="61"/>
      <c r="M30" s="56"/>
      <c r="N30" s="56" t="str">
        <f>IFERROR(IF(VLOOKUP($K30, dados!$L:$R, 7, FALSE)=0,"",VLOOKUP($K30, dados!$L:$R, 7, FALSE)), "")</f>
        <v/>
      </c>
      <c r="O30" s="56" t="str">
        <f>IFERROR(IF(VLOOKUP($K30, dados!$L:$R, 6, FALSE)=0,"",VLOOKUP($K30, dados!$L:$R, 6, FALSE)), "")</f>
        <v/>
      </c>
      <c r="P30" s="56" t="str">
        <f>IF(
                            $D30="",
                                IFERROR(IF(VLOOKUP(VLOOKUP($G30, dados!$G:$I, 3, FALSE), dados!$B:$C, 2, FALSE)=0,"",VLOOKUP(VLOOKUP($G30, dados!$G:$I, 3, FALSE), dados!$B:$C, 2, FALSE)), ""),
                                IFERROR(IF(VLOOKUP(VLOOKUP($K30, dados!$L:$N, 3, FALSE), dados!$B:$C, 2, FALSE)=0,"",VLOOKUP(VLOOKUP($K30, dados!$L:$N, 3, FALSE), dados!$B:$C, 2, FALSE)), "")
                        )</f>
        <v/>
      </c>
      <c r="Q30" s="59" t="str">
        <f>IFERROR(IF(VLOOKUP($K30, dados!$L:$S, 8, FALSE)=0,"",VLOOKUP($K30, dados!$L:$S, 8, FALSE)), "")</f>
        <v/>
      </c>
    </row>
    <row r="31" spans="1:17" s="45" customFormat="1" ht="20.100000000000001" customHeight="1" x14ac:dyDescent="0.25">
      <c r="A31" s="42" t="str">
        <f>IFERROR(VLOOKUP($I31, dados!$A:$B, 2, FALSE), "")</f>
        <v/>
      </c>
      <c r="B31" s="42" t="str">
        <f>IFERROR(VLOOKUP($P31, dados!$A:$B, 2, FALSE), "")</f>
        <v/>
      </c>
      <c r="C31" s="42" t="str">
        <f>IFERROR(VLOOKUP($G31, dados!$G:$H, 2, FALSE), "")</f>
        <v/>
      </c>
      <c r="D31" s="42" t="str">
        <f>IFERROR(VLOOKUP($K31, dados!$L:$M, 2, FALSE), "")</f>
        <v/>
      </c>
      <c r="E31" s="43" t="str">
        <f>NOT(AND(
                                $F31=IFERROR(VLOOKUP($G31,  dados!$G:$J,  4,  FALSE),  ""),
                                $H31="",
                                $I31=IFERROR(VLOOKUP(VLOOKUP($G31,  dados!$G:$I,  3,  FALSE),  dados!$B:$C,  2,  FALSE),  "")
                            ))&amp;","&amp;NOT(AND(
                                $L31=$J31,
                                $M31="",
                                $N31=IFERROR(VLOOKUP($K31,  dados!$L:$S,  7,  FALSE),  ""),
                                $O31=IFERROR(VLOOKUP($K31,  dados!$L:$S,  6,  FALSE),  ""),
                                OR(
                                    $P31=IFERROR(VLOOKUP(VLOOKUP($G31, dados!$G:$J, 3, FALSE), dados!$B:$C, 2, FALSE), ""),
                                    $P31=IFERROR(VLOOKUP(VLOOKUP($K31, dados!$L:$N, 3, FALSE), dados!$B:$C, 2, FALSE), "")
                                ),
                                $Q31=IFERROR(VLOOKUP($K31, dados!$L:$S, 8, FALSE), "")
                            ))</f>
        <v>FALSO,FALSO</v>
      </c>
      <c r="F31" s="51" t="str">
        <f>IFERROR(IF(VLOOKUP($G31, dados!$G:$J, 4, FALSE)=0,"",VLOOKUP($G31, dados!$G:$J, 4, FALSE)), "")</f>
        <v/>
      </c>
      <c r="G31" s="52"/>
      <c r="H31" s="52"/>
      <c r="I31" s="52" t="str">
        <f>IFERROR(IF(VLOOKUP(VLOOKUP($G31, dados!$G:$I, 3, FALSE), dados!$B:$C, 2, FALSE)=0,"",VLOOKUP(VLOOKUP($G31, dados!$G:$I, 3, FALSE), dados!$B:$C, 2, FALSE)), "")</f>
        <v/>
      </c>
      <c r="J31" s="44" t="str">
        <f>IFERROR(IF(VLOOKUP(K31,dados!$L:$P,5,FALSE)=0,"",VLOOKUP(K31,dados!$L:$P,5,FALSE)),"")</f>
        <v/>
      </c>
      <c r="K31" s="52" t="str">
        <f>IFERROR(IF(VLOOKUP($L31, dados!$K:$O, 2, FALSE)=0,"",VLOOKUP($L31, dados!$K:$O, 2, FALSE)), "")</f>
        <v/>
      </c>
      <c r="L31" s="60"/>
      <c r="M31" s="52"/>
      <c r="N31" s="52" t="str">
        <f>IFERROR(IF(VLOOKUP($K31, dados!$L:$R, 7, FALSE)=0,"",VLOOKUP($K31, dados!$L:$R, 7, FALSE)), "")</f>
        <v/>
      </c>
      <c r="O31" s="52" t="str">
        <f>IFERROR(IF(VLOOKUP($K31, dados!$L:$R, 6, FALSE)=0,"",VLOOKUP($K31, dados!$L:$R, 6, FALSE)), "")</f>
        <v/>
      </c>
      <c r="P31" s="52" t="str">
        <f>IF(
                            $D31="",
                                IFERROR(IF(VLOOKUP(VLOOKUP($G31, dados!$G:$I, 3, FALSE), dados!$B:$C, 2, FALSE)=0,"",VLOOKUP(VLOOKUP($G31, dados!$G:$I, 3, FALSE), dados!$B:$C, 2, FALSE)), ""),
                                IFERROR(IF(VLOOKUP(VLOOKUP($K31, dados!$L:$N, 3, FALSE), dados!$B:$C, 2, FALSE)=0,"",VLOOKUP(VLOOKUP($K31, dados!$L:$N, 3, FALSE), dados!$B:$C, 2, FALSE)), "")
                        )</f>
        <v/>
      </c>
      <c r="Q31" s="57" t="str">
        <f>IFERROR(IF(VLOOKUP($K31, dados!$L:$S, 8, FALSE)=0,"",VLOOKUP($K31, dados!$L:$S, 8, FALSE)), "")</f>
        <v/>
      </c>
    </row>
    <row r="32" spans="1:17" s="45" customFormat="1" ht="20.100000000000001" customHeight="1" x14ac:dyDescent="0.25">
      <c r="A32" s="42" t="str">
        <f>IFERROR(VLOOKUP($I32, dados!$A:$B, 2, FALSE), "")</f>
        <v/>
      </c>
      <c r="B32" s="42" t="str">
        <f>IFERROR(VLOOKUP($P32, dados!$A:$B, 2, FALSE), "")</f>
        <v/>
      </c>
      <c r="C32" s="42" t="str">
        <f>IFERROR(VLOOKUP($G32, dados!$G:$H, 2, FALSE), "")</f>
        <v/>
      </c>
      <c r="D32" s="42" t="str">
        <f>IFERROR(VLOOKUP($K32, dados!$L:$M, 2, FALSE), "")</f>
        <v/>
      </c>
      <c r="E32" s="43" t="str">
        <f>NOT(AND(
                                $F32=IFERROR(VLOOKUP($G32,  dados!$G:$J,  4,  FALSE),  ""),
                                $H32="",
                                $I32=IFERROR(VLOOKUP(VLOOKUP($G32,  dados!$G:$I,  3,  FALSE),  dados!$B:$C,  2,  FALSE),  "")
                            ))&amp;","&amp;NOT(AND(
                                $L32=$J32,
                                $M32="",
                                $N32=IFERROR(VLOOKUP($K32,  dados!$L:$S,  7,  FALSE),  ""),
                                $O32=IFERROR(VLOOKUP($K32,  dados!$L:$S,  6,  FALSE),  ""),
                                OR(
                                    $P32=IFERROR(VLOOKUP(VLOOKUP($G32, dados!$G:$J, 3, FALSE), dados!$B:$C, 2, FALSE), ""),
                                    $P32=IFERROR(VLOOKUP(VLOOKUP($K32, dados!$L:$N, 3, FALSE), dados!$B:$C, 2, FALSE), "")
                                ),
                                $Q32=IFERROR(VLOOKUP($K32, dados!$L:$S, 8, FALSE), "")
                            ))</f>
        <v>FALSO,FALSO</v>
      </c>
      <c r="F32" s="55" t="str">
        <f>IFERROR(IF(VLOOKUP($G32, dados!$G:$J, 4, FALSE)=0,"",VLOOKUP($G32, dados!$G:$J, 4, FALSE)), "")</f>
        <v/>
      </c>
      <c r="G32" s="56"/>
      <c r="H32" s="56"/>
      <c r="I32" s="56" t="str">
        <f>IFERROR(IF(VLOOKUP(VLOOKUP($G32, dados!$G:$I, 3, FALSE), dados!$B:$C, 2, FALSE)=0,"",VLOOKUP(VLOOKUP($G32, dados!$G:$I, 3, FALSE), dados!$B:$C, 2, FALSE)), "")</f>
        <v/>
      </c>
      <c r="J32" s="47" t="str">
        <f>IFERROR(IF(VLOOKUP(K32,dados!$L:$P,5,FALSE)=0,"",VLOOKUP(K32,dados!$L:$P,5,FALSE)),"")</f>
        <v/>
      </c>
      <c r="K32" s="56" t="str">
        <f>IFERROR(IF(VLOOKUP($L32, dados!$K:$O, 2, FALSE)=0,"",VLOOKUP($L32, dados!$K:$O, 2, FALSE)), "")</f>
        <v/>
      </c>
      <c r="L32" s="61"/>
      <c r="M32" s="56"/>
      <c r="N32" s="56" t="str">
        <f>IFERROR(IF(VLOOKUP($K32, dados!$L:$R, 7, FALSE)=0,"",VLOOKUP($K32, dados!$L:$R, 7, FALSE)), "")</f>
        <v/>
      </c>
      <c r="O32" s="56" t="str">
        <f>IFERROR(IF(VLOOKUP($K32, dados!$L:$R, 6, FALSE)=0,"",VLOOKUP($K32, dados!$L:$R, 6, FALSE)), "")</f>
        <v/>
      </c>
      <c r="P32" s="56" t="str">
        <f>IF(
                            $D32="",
                                IFERROR(IF(VLOOKUP(VLOOKUP($G32, dados!$G:$I, 3, FALSE), dados!$B:$C, 2, FALSE)=0,"",VLOOKUP(VLOOKUP($G32, dados!$G:$I, 3, FALSE), dados!$B:$C, 2, FALSE)), ""),
                                IFERROR(IF(VLOOKUP(VLOOKUP($K32, dados!$L:$N, 3, FALSE), dados!$B:$C, 2, FALSE)=0,"",VLOOKUP(VLOOKUP($K32, dados!$L:$N, 3, FALSE), dados!$B:$C, 2, FALSE)), "")
                        )</f>
        <v/>
      </c>
      <c r="Q32" s="59" t="str">
        <f>IFERROR(IF(VLOOKUP($K32, dados!$L:$S, 8, FALSE)=0,"",VLOOKUP($K32, dados!$L:$S, 8, FALSE)), "")</f>
        <v/>
      </c>
    </row>
    <row r="33" spans="1:17" s="45" customFormat="1" ht="20.100000000000001" customHeight="1" x14ac:dyDescent="0.25">
      <c r="A33" s="42" t="str">
        <f>IFERROR(VLOOKUP($I33, dados!$A:$B, 2, FALSE), "")</f>
        <v/>
      </c>
      <c r="B33" s="42" t="str">
        <f>IFERROR(VLOOKUP($P33, dados!$A:$B, 2, FALSE), "")</f>
        <v/>
      </c>
      <c r="C33" s="42" t="str">
        <f>IFERROR(VLOOKUP($G33, dados!$G:$H, 2, FALSE), "")</f>
        <v/>
      </c>
      <c r="D33" s="42" t="str">
        <f>IFERROR(VLOOKUP($K33, dados!$L:$M, 2, FALSE), "")</f>
        <v/>
      </c>
      <c r="E33" s="43" t="str">
        <f>NOT(AND(
                                $F33=IFERROR(VLOOKUP($G33,  dados!$G:$J,  4,  FALSE),  ""),
                                $H33="",
                                $I33=IFERROR(VLOOKUP(VLOOKUP($G33,  dados!$G:$I,  3,  FALSE),  dados!$B:$C,  2,  FALSE),  "")
                            ))&amp;","&amp;NOT(AND(
                                $L33=$J33,
                                $M33="",
                                $N33=IFERROR(VLOOKUP($K33,  dados!$L:$S,  7,  FALSE),  ""),
                                $O33=IFERROR(VLOOKUP($K33,  dados!$L:$S,  6,  FALSE),  ""),
                                OR(
                                    $P33=IFERROR(VLOOKUP(VLOOKUP($G33, dados!$G:$J, 3, FALSE), dados!$B:$C, 2, FALSE), ""),
                                    $P33=IFERROR(VLOOKUP(VLOOKUP($K33, dados!$L:$N, 3, FALSE), dados!$B:$C, 2, FALSE), "")
                                ),
                                $Q33=IFERROR(VLOOKUP($K33, dados!$L:$S, 8, FALSE), "")
                            ))</f>
        <v>FALSO,FALSO</v>
      </c>
      <c r="F33" s="51" t="str">
        <f>IFERROR(IF(VLOOKUP($G33, dados!$G:$J, 4, FALSE)=0,"",VLOOKUP($G33, dados!$G:$J, 4, FALSE)), "")</f>
        <v/>
      </c>
      <c r="G33" s="52"/>
      <c r="H33" s="52"/>
      <c r="I33" s="52" t="str">
        <f>IFERROR(IF(VLOOKUP(VLOOKUP($G33, dados!$G:$I, 3, FALSE), dados!$B:$C, 2, FALSE)=0,"",VLOOKUP(VLOOKUP($G33, dados!$G:$I, 3, FALSE), dados!$B:$C, 2, FALSE)), "")</f>
        <v/>
      </c>
      <c r="J33" s="44" t="str">
        <f>IFERROR(IF(VLOOKUP(K33,dados!$L:$P,5,FALSE)=0,"",VLOOKUP(K33,dados!$L:$P,5,FALSE)),"")</f>
        <v/>
      </c>
      <c r="K33" s="52" t="str">
        <f>IFERROR(IF(VLOOKUP($L33, dados!$K:$O, 2, FALSE)=0,"",VLOOKUP($L33, dados!$K:$O, 2, FALSE)), "")</f>
        <v/>
      </c>
      <c r="L33" s="60"/>
      <c r="M33" s="52"/>
      <c r="N33" s="52" t="str">
        <f>IFERROR(IF(VLOOKUP($K33, dados!$L:$R, 7, FALSE)=0,"",VLOOKUP($K33, dados!$L:$R, 7, FALSE)), "")</f>
        <v/>
      </c>
      <c r="O33" s="52" t="str">
        <f>IFERROR(IF(VLOOKUP($K33, dados!$L:$R, 6, FALSE)=0,"",VLOOKUP($K33, dados!$L:$R, 6, FALSE)), "")</f>
        <v/>
      </c>
      <c r="P33" s="52" t="str">
        <f>IF(
                            $D33="",
                                IFERROR(IF(VLOOKUP(VLOOKUP($G33, dados!$G:$I, 3, FALSE), dados!$B:$C, 2, FALSE)=0,"",VLOOKUP(VLOOKUP($G33, dados!$G:$I, 3, FALSE), dados!$B:$C, 2, FALSE)), ""),
                                IFERROR(IF(VLOOKUP(VLOOKUP($K33, dados!$L:$N, 3, FALSE), dados!$B:$C, 2, FALSE)=0,"",VLOOKUP(VLOOKUP($K33, dados!$L:$N, 3, FALSE), dados!$B:$C, 2, FALSE)), "")
                        )</f>
        <v/>
      </c>
      <c r="Q33" s="57" t="str">
        <f>IFERROR(IF(VLOOKUP($K33, dados!$L:$S, 8, FALSE)=0,"",VLOOKUP($K33, dados!$L:$S, 8, FALSE)), "")</f>
        <v/>
      </c>
    </row>
    <row r="34" spans="1:17" s="45" customFormat="1" ht="20.100000000000001" customHeight="1" x14ac:dyDescent="0.25">
      <c r="A34" s="42" t="str">
        <f>IFERROR(VLOOKUP($I34, dados!$A:$B, 2, FALSE), "")</f>
        <v/>
      </c>
      <c r="B34" s="42" t="str">
        <f>IFERROR(VLOOKUP($P34, dados!$A:$B, 2, FALSE), "")</f>
        <v/>
      </c>
      <c r="C34" s="42" t="str">
        <f>IFERROR(VLOOKUP($G34, dados!$G:$H, 2, FALSE), "")</f>
        <v/>
      </c>
      <c r="D34" s="42" t="str">
        <f>IFERROR(VLOOKUP($K34, dados!$L:$M, 2, FALSE), "")</f>
        <v/>
      </c>
      <c r="E34" s="43" t="str">
        <f>NOT(AND(
                                $F34=IFERROR(VLOOKUP($G34,  dados!$G:$J,  4,  FALSE),  ""),
                                $H34="",
                                $I34=IFERROR(VLOOKUP(VLOOKUP($G34,  dados!$G:$I,  3,  FALSE),  dados!$B:$C,  2,  FALSE),  "")
                            ))&amp;","&amp;NOT(AND(
                                $L34=$J34,
                                $M34="",
                                $N34=IFERROR(VLOOKUP($K34,  dados!$L:$S,  7,  FALSE),  ""),
                                $O34=IFERROR(VLOOKUP($K34,  dados!$L:$S,  6,  FALSE),  ""),
                                OR(
                                    $P34=IFERROR(VLOOKUP(VLOOKUP($G34, dados!$G:$J, 3, FALSE), dados!$B:$C, 2, FALSE), ""),
                                    $P34=IFERROR(VLOOKUP(VLOOKUP($K34, dados!$L:$N, 3, FALSE), dados!$B:$C, 2, FALSE), "")
                                ),
                                $Q34=IFERROR(VLOOKUP($K34, dados!$L:$S, 8, FALSE), "")
                            ))</f>
        <v>FALSO,FALSO</v>
      </c>
      <c r="F34" s="55" t="str">
        <f>IFERROR(IF(VLOOKUP($G34, dados!$G:$J, 4, FALSE)=0,"",VLOOKUP($G34, dados!$G:$J, 4, FALSE)), "")</f>
        <v/>
      </c>
      <c r="G34" s="56"/>
      <c r="H34" s="56"/>
      <c r="I34" s="56" t="str">
        <f>IFERROR(IF(VLOOKUP(VLOOKUP($G34, dados!$G:$I, 3, FALSE), dados!$B:$C, 2, FALSE)=0,"",VLOOKUP(VLOOKUP($G34, dados!$G:$I, 3, FALSE), dados!$B:$C, 2, FALSE)), "")</f>
        <v/>
      </c>
      <c r="J34" s="47" t="str">
        <f>IFERROR(IF(VLOOKUP(K34,dados!$L:$P,5,FALSE)=0,"",VLOOKUP(K34,dados!$L:$P,5,FALSE)),"")</f>
        <v/>
      </c>
      <c r="K34" s="56" t="str">
        <f>IFERROR(IF(VLOOKUP($L34, dados!$K:$O, 2, FALSE)=0,"",VLOOKUP($L34, dados!$K:$O, 2, FALSE)), "")</f>
        <v/>
      </c>
      <c r="L34" s="61"/>
      <c r="M34" s="56"/>
      <c r="N34" s="56" t="str">
        <f>IFERROR(IF(VLOOKUP($K34, dados!$L:$R, 7, FALSE)=0,"",VLOOKUP($K34, dados!$L:$R, 7, FALSE)), "")</f>
        <v/>
      </c>
      <c r="O34" s="56" t="str">
        <f>IFERROR(IF(VLOOKUP($K34, dados!$L:$R, 6, FALSE)=0,"",VLOOKUP($K34, dados!$L:$R, 6, FALSE)), "")</f>
        <v/>
      </c>
      <c r="P34" s="56" t="str">
        <f>IF(
                            $D34="",
                                IFERROR(IF(VLOOKUP(VLOOKUP($G34, dados!$G:$I, 3, FALSE), dados!$B:$C, 2, FALSE)=0,"",VLOOKUP(VLOOKUP($G34, dados!$G:$I, 3, FALSE), dados!$B:$C, 2, FALSE)), ""),
                                IFERROR(IF(VLOOKUP(VLOOKUP($K34, dados!$L:$N, 3, FALSE), dados!$B:$C, 2, FALSE)=0,"",VLOOKUP(VLOOKUP($K34, dados!$L:$N, 3, FALSE), dados!$B:$C, 2, FALSE)), "")
                        )</f>
        <v/>
      </c>
      <c r="Q34" s="59" t="str">
        <f>IFERROR(IF(VLOOKUP($K34, dados!$L:$S, 8, FALSE)=0,"",VLOOKUP($K34, dados!$L:$S, 8, FALSE)), "")</f>
        <v/>
      </c>
    </row>
    <row r="35" spans="1:17" s="45" customFormat="1" ht="20.100000000000001" customHeight="1" x14ac:dyDescent="0.25">
      <c r="A35" s="42" t="str">
        <f>IFERROR(VLOOKUP($I35, dados!$A:$B, 2, FALSE), "")</f>
        <v/>
      </c>
      <c r="B35" s="42" t="str">
        <f>IFERROR(VLOOKUP($P35, dados!$A:$B, 2, FALSE), "")</f>
        <v/>
      </c>
      <c r="C35" s="42" t="str">
        <f>IFERROR(VLOOKUP($G35, dados!$G:$H, 2, FALSE), "")</f>
        <v/>
      </c>
      <c r="D35" s="42" t="str">
        <f>IFERROR(VLOOKUP($K35, dados!$L:$M, 2, FALSE), "")</f>
        <v/>
      </c>
      <c r="E35" s="43" t="str">
        <f>NOT(AND(
                                $F35=IFERROR(VLOOKUP($G35,  dados!$G:$J,  4,  FALSE),  ""),
                                $H35="",
                                $I35=IFERROR(VLOOKUP(VLOOKUP($G35,  dados!$G:$I,  3,  FALSE),  dados!$B:$C,  2,  FALSE),  "")
                            ))&amp;","&amp;NOT(AND(
                                $L35=$J35,
                                $M35="",
                                $N35=IFERROR(VLOOKUP($K35,  dados!$L:$S,  7,  FALSE),  ""),
                                $O35=IFERROR(VLOOKUP($K35,  dados!$L:$S,  6,  FALSE),  ""),
                                OR(
                                    $P35=IFERROR(VLOOKUP(VLOOKUP($G35, dados!$G:$J, 3, FALSE), dados!$B:$C, 2, FALSE), ""),
                                    $P35=IFERROR(VLOOKUP(VLOOKUP($K35, dados!$L:$N, 3, FALSE), dados!$B:$C, 2, FALSE), "")
                                ),
                                $Q35=IFERROR(VLOOKUP($K35, dados!$L:$S, 8, FALSE), "")
                            ))</f>
        <v>FALSO,FALSO</v>
      </c>
      <c r="F35" s="51" t="str">
        <f>IFERROR(IF(VLOOKUP($G35, dados!$G:$J, 4, FALSE)=0,"",VLOOKUP($G35, dados!$G:$J, 4, FALSE)), "")</f>
        <v/>
      </c>
      <c r="G35" s="52"/>
      <c r="H35" s="52"/>
      <c r="I35" s="52" t="str">
        <f>IFERROR(IF(VLOOKUP(VLOOKUP($G35, dados!$G:$I, 3, FALSE), dados!$B:$C, 2, FALSE)=0,"",VLOOKUP(VLOOKUP($G35, dados!$G:$I, 3, FALSE), dados!$B:$C, 2, FALSE)), "")</f>
        <v/>
      </c>
      <c r="J35" s="44" t="str">
        <f>IFERROR(IF(VLOOKUP(K35,dados!$L:$P,5,FALSE)=0,"",VLOOKUP(K35,dados!$L:$P,5,FALSE)),"")</f>
        <v/>
      </c>
      <c r="K35" s="52" t="str">
        <f>IFERROR(IF(VLOOKUP($L35, dados!$K:$O, 2, FALSE)=0,"",VLOOKUP($L35, dados!$K:$O, 2, FALSE)), "")</f>
        <v/>
      </c>
      <c r="L35" s="60"/>
      <c r="M35" s="52"/>
      <c r="N35" s="52" t="str">
        <f>IFERROR(IF(VLOOKUP($K35, dados!$L:$R, 7, FALSE)=0,"",VLOOKUP($K35, dados!$L:$R, 7, FALSE)), "")</f>
        <v/>
      </c>
      <c r="O35" s="52" t="str">
        <f>IFERROR(IF(VLOOKUP($K35, dados!$L:$R, 6, FALSE)=0,"",VLOOKUP($K35, dados!$L:$R, 6, FALSE)), "")</f>
        <v/>
      </c>
      <c r="P35" s="52" t="str">
        <f>IF(
                            $D35="",
                                IFERROR(IF(VLOOKUP(VLOOKUP($G35, dados!$G:$I, 3, FALSE), dados!$B:$C, 2, FALSE)=0,"",VLOOKUP(VLOOKUP($G35, dados!$G:$I, 3, FALSE), dados!$B:$C, 2, FALSE)), ""),
                                IFERROR(IF(VLOOKUP(VLOOKUP($K35, dados!$L:$N, 3, FALSE), dados!$B:$C, 2, FALSE)=0,"",VLOOKUP(VLOOKUP($K35, dados!$L:$N, 3, FALSE), dados!$B:$C, 2, FALSE)), "")
                        )</f>
        <v/>
      </c>
      <c r="Q35" s="57" t="str">
        <f>IFERROR(IF(VLOOKUP($K35, dados!$L:$S, 8, FALSE)=0,"",VLOOKUP($K35, dados!$L:$S, 8, FALSE)), "")</f>
        <v/>
      </c>
    </row>
    <row r="36" spans="1:17" s="45" customFormat="1" ht="20.100000000000001" customHeight="1" x14ac:dyDescent="0.25">
      <c r="A36" s="42" t="str">
        <f>IFERROR(VLOOKUP($I36, dados!$A:$B, 2, FALSE), "")</f>
        <v/>
      </c>
      <c r="B36" s="42" t="str">
        <f>IFERROR(VLOOKUP($P36, dados!$A:$B, 2, FALSE), "")</f>
        <v/>
      </c>
      <c r="C36" s="42" t="str">
        <f>IFERROR(VLOOKUP($G36, dados!$G:$H, 2, FALSE), "")</f>
        <v/>
      </c>
      <c r="D36" s="42" t="str">
        <f>IFERROR(VLOOKUP($K36, dados!$L:$M, 2, FALSE), "")</f>
        <v/>
      </c>
      <c r="E36" s="43" t="str">
        <f>NOT(AND(
                                $F36=IFERROR(VLOOKUP($G36,  dados!$G:$J,  4,  FALSE),  ""),
                                $H36="",
                                $I36=IFERROR(VLOOKUP(VLOOKUP($G36,  dados!$G:$I,  3,  FALSE),  dados!$B:$C,  2,  FALSE),  "")
                            ))&amp;","&amp;NOT(AND(
                                $L36=$J36,
                                $M36="",
                                $N36=IFERROR(VLOOKUP($K36,  dados!$L:$S,  7,  FALSE),  ""),
                                $O36=IFERROR(VLOOKUP($K36,  dados!$L:$S,  6,  FALSE),  ""),
                                OR(
                                    $P36=IFERROR(VLOOKUP(VLOOKUP($G36, dados!$G:$J, 3, FALSE), dados!$B:$C, 2, FALSE), ""),
                                    $P36=IFERROR(VLOOKUP(VLOOKUP($K36, dados!$L:$N, 3, FALSE), dados!$B:$C, 2, FALSE), "")
                                ),
                                $Q36=IFERROR(VLOOKUP($K36, dados!$L:$S, 8, FALSE), "")
                            ))</f>
        <v>FALSO,FALSO</v>
      </c>
      <c r="F36" s="55" t="str">
        <f>IFERROR(IF(VLOOKUP($G36, dados!$G:$J, 4, FALSE)=0,"",VLOOKUP($G36, dados!$G:$J, 4, FALSE)), "")</f>
        <v/>
      </c>
      <c r="G36" s="56"/>
      <c r="H36" s="56"/>
      <c r="I36" s="56" t="str">
        <f>IFERROR(IF(VLOOKUP(VLOOKUP($G36, dados!$G:$I, 3, FALSE), dados!$B:$C, 2, FALSE)=0,"",VLOOKUP(VLOOKUP($G36, dados!$G:$I, 3, FALSE), dados!$B:$C, 2, FALSE)), "")</f>
        <v/>
      </c>
      <c r="J36" s="47" t="str">
        <f>IFERROR(IF(VLOOKUP(K36,dados!$L:$P,5,FALSE)=0,"",VLOOKUP(K36,dados!$L:$P,5,FALSE)),"")</f>
        <v/>
      </c>
      <c r="K36" s="56" t="str">
        <f>IFERROR(IF(VLOOKUP($L36, dados!$K:$O, 2, FALSE)=0,"",VLOOKUP($L36, dados!$K:$O, 2, FALSE)), "")</f>
        <v/>
      </c>
      <c r="L36" s="61"/>
      <c r="M36" s="56"/>
      <c r="N36" s="56" t="str">
        <f>IFERROR(IF(VLOOKUP($K36, dados!$L:$R, 7, FALSE)=0,"",VLOOKUP($K36, dados!$L:$R, 7, FALSE)), "")</f>
        <v/>
      </c>
      <c r="O36" s="56" t="str">
        <f>IFERROR(IF(VLOOKUP($K36, dados!$L:$R, 6, FALSE)=0,"",VLOOKUP($K36, dados!$L:$R, 6, FALSE)), "")</f>
        <v/>
      </c>
      <c r="P36" s="56" t="str">
        <f>IF(
                            $D36="",
                                IFERROR(IF(VLOOKUP(VLOOKUP($G36, dados!$G:$I, 3, FALSE), dados!$B:$C, 2, FALSE)=0,"",VLOOKUP(VLOOKUP($G36, dados!$G:$I, 3, FALSE), dados!$B:$C, 2, FALSE)), ""),
                                IFERROR(IF(VLOOKUP(VLOOKUP($K36, dados!$L:$N, 3, FALSE), dados!$B:$C, 2, FALSE)=0,"",VLOOKUP(VLOOKUP($K36, dados!$L:$N, 3, FALSE), dados!$B:$C, 2, FALSE)), "")
                        )</f>
        <v/>
      </c>
      <c r="Q36" s="59" t="str">
        <f>IFERROR(IF(VLOOKUP($K36, dados!$L:$S, 8, FALSE)=0,"",VLOOKUP($K36, dados!$L:$S, 8, FALSE)), "")</f>
        <v/>
      </c>
    </row>
    <row r="37" spans="1:17" s="45" customFormat="1" ht="20.100000000000001" customHeight="1" x14ac:dyDescent="0.25">
      <c r="A37" s="42" t="str">
        <f>IFERROR(VLOOKUP($I37, dados!$A:$B, 2, FALSE), "")</f>
        <v/>
      </c>
      <c r="B37" s="42" t="str">
        <f>IFERROR(VLOOKUP($P37, dados!$A:$B, 2, FALSE), "")</f>
        <v/>
      </c>
      <c r="C37" s="42" t="str">
        <f>IFERROR(VLOOKUP($G37, dados!$G:$H, 2, FALSE), "")</f>
        <v/>
      </c>
      <c r="D37" s="42" t="str">
        <f>IFERROR(VLOOKUP($K37, dados!$L:$M, 2, FALSE), "")</f>
        <v/>
      </c>
      <c r="E37" s="43" t="str">
        <f>NOT(AND(
                                $F37=IFERROR(VLOOKUP($G37,  dados!$G:$J,  4,  FALSE),  ""),
                                $H37="",
                                $I37=IFERROR(VLOOKUP(VLOOKUP($G37,  dados!$G:$I,  3,  FALSE),  dados!$B:$C,  2,  FALSE),  "")
                            ))&amp;","&amp;NOT(AND(
                                $L37=$J37,
                                $M37="",
                                $N37=IFERROR(VLOOKUP($K37,  dados!$L:$S,  7,  FALSE),  ""),
                                $O37=IFERROR(VLOOKUP($K37,  dados!$L:$S,  6,  FALSE),  ""),
                                OR(
                                    $P37=IFERROR(VLOOKUP(VLOOKUP($G37, dados!$G:$J, 3, FALSE), dados!$B:$C, 2, FALSE), ""),
                                    $P37=IFERROR(VLOOKUP(VLOOKUP($K37, dados!$L:$N, 3, FALSE), dados!$B:$C, 2, FALSE), "")
                                ),
                                $Q37=IFERROR(VLOOKUP($K37, dados!$L:$S, 8, FALSE), "")
                            ))</f>
        <v>FALSO,FALSO</v>
      </c>
      <c r="F37" s="51" t="str">
        <f>IFERROR(IF(VLOOKUP($G37, dados!$G:$J, 4, FALSE)=0,"",VLOOKUP($G37, dados!$G:$J, 4, FALSE)), "")</f>
        <v/>
      </c>
      <c r="G37" s="52"/>
      <c r="H37" s="52"/>
      <c r="I37" s="52" t="str">
        <f>IFERROR(IF(VLOOKUP(VLOOKUP($G37, dados!$G:$I, 3, FALSE), dados!$B:$C, 2, FALSE)=0,"",VLOOKUP(VLOOKUP($G37, dados!$G:$I, 3, FALSE), dados!$B:$C, 2, FALSE)), "")</f>
        <v/>
      </c>
      <c r="J37" s="44" t="str">
        <f>IFERROR(IF(VLOOKUP(K37,dados!$L:$P,5,FALSE)=0,"",VLOOKUP(K37,dados!$L:$P,5,FALSE)),"")</f>
        <v/>
      </c>
      <c r="K37" s="52" t="str">
        <f>IFERROR(IF(VLOOKUP($L37, dados!$K:$O, 2, FALSE)=0,"",VLOOKUP($L37, dados!$K:$O, 2, FALSE)), "")</f>
        <v/>
      </c>
      <c r="L37" s="52"/>
      <c r="M37" s="52"/>
      <c r="N37" s="52" t="str">
        <f>IFERROR(IF(VLOOKUP($K37, dados!$L:$R, 7, FALSE)=0,"",VLOOKUP($K37, dados!$L:$R, 7, FALSE)), "")</f>
        <v/>
      </c>
      <c r="O37" s="52" t="str">
        <f>IFERROR(IF(VLOOKUP($K37, dados!$L:$R, 6, FALSE)=0,"",VLOOKUP($K37, dados!$L:$R, 6, FALSE)), "")</f>
        <v/>
      </c>
      <c r="P37" s="52" t="str">
        <f>IF(
                            $D37="",
                                IFERROR(IF(VLOOKUP(VLOOKUP($G37, dados!$G:$I, 3, FALSE), dados!$B:$C, 2, FALSE)=0,"",VLOOKUP(VLOOKUP($G37, dados!$G:$I, 3, FALSE), dados!$B:$C, 2, FALSE)), ""),
                                IFERROR(IF(VLOOKUP(VLOOKUP($K37, dados!$L:$N, 3, FALSE), dados!$B:$C, 2, FALSE)=0,"",VLOOKUP(VLOOKUP($K37, dados!$L:$N, 3, FALSE), dados!$B:$C, 2, FALSE)), "")
                        )</f>
        <v/>
      </c>
      <c r="Q37" s="57" t="str">
        <f>IFERROR(IF(VLOOKUP($K37, dados!$L:$S, 8, FALSE)=0,"",VLOOKUP($K37, dados!$L:$S, 8, FALSE)), "")</f>
        <v/>
      </c>
    </row>
    <row r="38" spans="1:17" s="45" customFormat="1" ht="20.100000000000001" customHeight="1" x14ac:dyDescent="0.25">
      <c r="A38" s="42" t="str">
        <f>IFERROR(VLOOKUP($I38, dados!$A:$B, 2, FALSE), "")</f>
        <v/>
      </c>
      <c r="B38" s="42" t="str">
        <f>IFERROR(VLOOKUP($P38, dados!$A:$B, 2, FALSE), "")</f>
        <v/>
      </c>
      <c r="C38" s="42" t="str">
        <f>IFERROR(VLOOKUP($G38, dados!$G:$H, 2, FALSE), "")</f>
        <v/>
      </c>
      <c r="D38" s="42" t="str">
        <f>IFERROR(VLOOKUP($K38, dados!$L:$M, 2, FALSE), "")</f>
        <v/>
      </c>
      <c r="E38" s="43" t="str">
        <f>NOT(AND(
                                $F38=IFERROR(VLOOKUP($G38,  dados!$G:$J,  4,  FALSE),  ""),
                                $H38="",
                                $I38=IFERROR(VLOOKUP(VLOOKUP($G38,  dados!$G:$I,  3,  FALSE),  dados!$B:$C,  2,  FALSE),  "")
                            ))&amp;","&amp;NOT(AND(
                                $L38=$J38,
                                $M38="",
                                $N38=IFERROR(VLOOKUP($K38,  dados!$L:$S,  7,  FALSE),  ""),
                                $O38=IFERROR(VLOOKUP($K38,  dados!$L:$S,  6,  FALSE),  ""),
                                OR(
                                    $P38=IFERROR(VLOOKUP(VLOOKUP($G38, dados!$G:$J, 3, FALSE), dados!$B:$C, 2, FALSE), ""),
                                    $P38=IFERROR(VLOOKUP(VLOOKUP($K38, dados!$L:$N, 3, FALSE), dados!$B:$C, 2, FALSE), "")
                                ),
                                $Q38=IFERROR(VLOOKUP($K38, dados!$L:$S, 8, FALSE), "")
                            ))</f>
        <v>FALSO,FALSO</v>
      </c>
      <c r="F38" s="55" t="str">
        <f>IFERROR(IF(VLOOKUP($G38, dados!$G:$J, 4, FALSE)=0,"",VLOOKUP($G38, dados!$G:$J, 4, FALSE)), "")</f>
        <v/>
      </c>
      <c r="G38" s="56"/>
      <c r="H38" s="56"/>
      <c r="I38" s="56" t="str">
        <f>IFERROR(IF(VLOOKUP(VLOOKUP($G38, dados!$G:$I, 3, FALSE), dados!$B:$C, 2, FALSE)=0,"",VLOOKUP(VLOOKUP($G38, dados!$G:$I, 3, FALSE), dados!$B:$C, 2, FALSE)), "")</f>
        <v/>
      </c>
      <c r="J38" s="47" t="str">
        <f>IFERROR(IF(VLOOKUP(K38,dados!$L:$P,5,FALSE)=0,"",VLOOKUP(K38,dados!$L:$P,5,FALSE)),"")</f>
        <v/>
      </c>
      <c r="K38" s="56" t="str">
        <f>IFERROR(IF(VLOOKUP($L38, dados!$K:$O, 2, FALSE)=0,"",VLOOKUP($L38, dados!$K:$O, 2, FALSE)), "")</f>
        <v/>
      </c>
      <c r="L38" s="56"/>
      <c r="M38" s="56"/>
      <c r="N38" s="56" t="str">
        <f>IFERROR(IF(VLOOKUP($K38, dados!$L:$R, 7, FALSE)=0,"",VLOOKUP($K38, dados!$L:$R, 7, FALSE)), "")</f>
        <v/>
      </c>
      <c r="O38" s="56" t="str">
        <f>IFERROR(IF(VLOOKUP($K38, dados!$L:$R, 6, FALSE)=0,"",VLOOKUP($K38, dados!$L:$R, 6, FALSE)), "")</f>
        <v/>
      </c>
      <c r="P38" s="56" t="str">
        <f>IF(
                            $D38="",
                                IFERROR(IF(VLOOKUP(VLOOKUP($G38, dados!$G:$I, 3, FALSE), dados!$B:$C, 2, FALSE)=0,"",VLOOKUP(VLOOKUP($G38, dados!$G:$I, 3, FALSE), dados!$B:$C, 2, FALSE)), ""),
                                IFERROR(IF(VLOOKUP(VLOOKUP($K38, dados!$L:$N, 3, FALSE), dados!$B:$C, 2, FALSE)=0,"",VLOOKUP(VLOOKUP($K38, dados!$L:$N, 3, FALSE), dados!$B:$C, 2, FALSE)), "")
                        )</f>
        <v/>
      </c>
      <c r="Q38" s="59" t="str">
        <f>IFERROR(IF(VLOOKUP($K38, dados!$L:$S, 8, FALSE)=0,"",VLOOKUP($K38, dados!$L:$S, 8, FALSE)), "")</f>
        <v/>
      </c>
    </row>
    <row r="39" spans="1:17" s="45" customFormat="1" ht="20.100000000000001" customHeight="1" x14ac:dyDescent="0.25">
      <c r="A39" s="42" t="str">
        <f>IFERROR(VLOOKUP($I39, dados!$A:$B, 2, FALSE), "")</f>
        <v/>
      </c>
      <c r="B39" s="42" t="str">
        <f>IFERROR(VLOOKUP($P39, dados!$A:$B, 2, FALSE), "")</f>
        <v/>
      </c>
      <c r="C39" s="42" t="str">
        <f>IFERROR(VLOOKUP($G39, dados!$G:$H, 2, FALSE), "")</f>
        <v/>
      </c>
      <c r="D39" s="42" t="str">
        <f>IFERROR(VLOOKUP($K39, dados!$L:$M, 2, FALSE), "")</f>
        <v/>
      </c>
      <c r="E39" s="43" t="str">
        <f>NOT(AND(
                                $F39=IFERROR(VLOOKUP($G39,  dados!$G:$J,  4,  FALSE),  ""),
                                $H39="",
                                $I39=IFERROR(VLOOKUP(VLOOKUP($G39,  dados!$G:$I,  3,  FALSE),  dados!$B:$C,  2,  FALSE),  "")
                            ))&amp;","&amp;NOT(AND(
                                $L39=$J39,
                                $M39="",
                                $N39=IFERROR(VLOOKUP($K39,  dados!$L:$S,  7,  FALSE),  ""),
                                $O39=IFERROR(VLOOKUP($K39,  dados!$L:$S,  6,  FALSE),  ""),
                                OR(
                                    $P39=IFERROR(VLOOKUP(VLOOKUP($G39, dados!$G:$J, 3, FALSE), dados!$B:$C, 2, FALSE), ""),
                                    $P39=IFERROR(VLOOKUP(VLOOKUP($K39, dados!$L:$N, 3, FALSE), dados!$B:$C, 2, FALSE), "")
                                ),
                                $Q39=IFERROR(VLOOKUP($K39, dados!$L:$S, 8, FALSE), "")
                            ))</f>
        <v>FALSO,FALSO</v>
      </c>
      <c r="F39" s="51" t="str">
        <f>IFERROR(IF(VLOOKUP($G39, dados!$G:$J, 4, FALSE)=0,"",VLOOKUP($G39, dados!$G:$J, 4, FALSE)), "")</f>
        <v/>
      </c>
      <c r="G39" s="52"/>
      <c r="H39" s="52"/>
      <c r="I39" s="52" t="str">
        <f>IFERROR(IF(VLOOKUP(VLOOKUP($G39, dados!$G:$I, 3, FALSE), dados!$B:$C, 2, FALSE)=0,"",VLOOKUP(VLOOKUP($G39, dados!$G:$I, 3, FALSE), dados!$B:$C, 2, FALSE)), "")</f>
        <v/>
      </c>
      <c r="J39" s="44" t="str">
        <f>IFERROR(IF(VLOOKUP(K39,dados!$L:$P,5,FALSE)=0,"",VLOOKUP(K39,dados!$L:$P,5,FALSE)),"")</f>
        <v/>
      </c>
      <c r="K39" s="52" t="str">
        <f>IFERROR(IF(VLOOKUP($L39, dados!$K:$O, 2, FALSE)=0,"",VLOOKUP($L39, dados!$K:$O, 2, FALSE)), "")</f>
        <v/>
      </c>
      <c r="L39" s="52"/>
      <c r="M39" s="52"/>
      <c r="N39" s="52" t="str">
        <f>IFERROR(IF(VLOOKUP($K39, dados!$L:$R, 7, FALSE)=0,"",VLOOKUP($K39, dados!$L:$R, 7, FALSE)), "")</f>
        <v/>
      </c>
      <c r="O39" s="52" t="str">
        <f>IFERROR(IF(VLOOKUP($K39, dados!$L:$R, 6, FALSE)=0,"",VLOOKUP($K39, dados!$L:$R, 6, FALSE)), "")</f>
        <v/>
      </c>
      <c r="P39" s="52" t="str">
        <f>IF(
                            $D39="",
                                IFERROR(IF(VLOOKUP(VLOOKUP($G39, dados!$G:$I, 3, FALSE), dados!$B:$C, 2, FALSE)=0,"",VLOOKUP(VLOOKUP($G39, dados!$G:$I, 3, FALSE), dados!$B:$C, 2, FALSE)), ""),
                                IFERROR(IF(VLOOKUP(VLOOKUP($K39, dados!$L:$N, 3, FALSE), dados!$B:$C, 2, FALSE)=0,"",VLOOKUP(VLOOKUP($K39, dados!$L:$N, 3, FALSE), dados!$B:$C, 2, FALSE)), "")
                        )</f>
        <v/>
      </c>
      <c r="Q39" s="57" t="str">
        <f>IFERROR(IF(VLOOKUP($K39, dados!$L:$S, 8, FALSE)=0,"",VLOOKUP($K39, dados!$L:$S, 8, FALSE)), "")</f>
        <v/>
      </c>
    </row>
    <row r="40" spans="1:17" s="45" customFormat="1" ht="20.100000000000001" customHeight="1" x14ac:dyDescent="0.25">
      <c r="A40" s="42" t="str">
        <f>IFERROR(VLOOKUP($I40, dados!$A:$B, 2, FALSE), "")</f>
        <v/>
      </c>
      <c r="B40" s="42" t="str">
        <f>IFERROR(VLOOKUP($P40, dados!$A:$B, 2, FALSE), "")</f>
        <v/>
      </c>
      <c r="C40" s="42" t="str">
        <f>IFERROR(VLOOKUP($G40, dados!$G:$H, 2, FALSE), "")</f>
        <v/>
      </c>
      <c r="D40" s="42" t="str">
        <f>IFERROR(VLOOKUP($K40, dados!$L:$M, 2, FALSE), "")</f>
        <v/>
      </c>
      <c r="E40" s="43" t="str">
        <f>NOT(AND(
                                $F40=IFERROR(VLOOKUP($G40,  dados!$G:$J,  4,  FALSE),  ""),
                                $H40="",
                                $I40=IFERROR(VLOOKUP(VLOOKUP($G40,  dados!$G:$I,  3,  FALSE),  dados!$B:$C,  2,  FALSE),  "")
                            ))&amp;","&amp;NOT(AND(
                                $L40=$J40,
                                $M40="",
                                $N40=IFERROR(VLOOKUP($K40,  dados!$L:$S,  7,  FALSE),  ""),
                                $O40=IFERROR(VLOOKUP($K40,  dados!$L:$S,  6,  FALSE),  ""),
                                OR(
                                    $P40=IFERROR(VLOOKUP(VLOOKUP($G40, dados!$G:$J, 3, FALSE), dados!$B:$C, 2, FALSE), ""),
                                    $P40=IFERROR(VLOOKUP(VLOOKUP($K40, dados!$L:$N, 3, FALSE), dados!$B:$C, 2, FALSE), "")
                                ),
                                $Q40=IFERROR(VLOOKUP($K40, dados!$L:$S, 8, FALSE), "")
                            ))</f>
        <v>FALSO,FALSO</v>
      </c>
      <c r="F40" s="55" t="str">
        <f>IFERROR(IF(VLOOKUP($G40, dados!$G:$J, 4, FALSE)=0,"",VLOOKUP($G40, dados!$G:$J, 4, FALSE)), "")</f>
        <v/>
      </c>
      <c r="G40" s="56"/>
      <c r="H40" s="56"/>
      <c r="I40" s="56" t="str">
        <f>IFERROR(IF(VLOOKUP(VLOOKUP($G40, dados!$G:$I, 3, FALSE), dados!$B:$C, 2, FALSE)=0,"",VLOOKUP(VLOOKUP($G40, dados!$G:$I, 3, FALSE), dados!$B:$C, 2, FALSE)), "")</f>
        <v/>
      </c>
      <c r="J40" s="47" t="str">
        <f>IFERROR(IF(VLOOKUP(K40,dados!$L:$P,5,FALSE)=0,"",VLOOKUP(K40,dados!$L:$P,5,FALSE)),"")</f>
        <v/>
      </c>
      <c r="K40" s="56" t="str">
        <f>IFERROR(IF(VLOOKUP($L40, dados!$K:$O, 2, FALSE)=0,"",VLOOKUP($L40, dados!$K:$O, 2, FALSE)), "")</f>
        <v/>
      </c>
      <c r="L40" s="56"/>
      <c r="M40" s="56"/>
      <c r="N40" s="56" t="str">
        <f>IFERROR(IF(VLOOKUP($K40, dados!$L:$R, 7, FALSE)=0,"",VLOOKUP($K40, dados!$L:$R, 7, FALSE)), "")</f>
        <v/>
      </c>
      <c r="O40" s="56" t="str">
        <f>IFERROR(IF(VLOOKUP($K40, dados!$L:$R, 6, FALSE)=0,"",VLOOKUP($K40, dados!$L:$R, 6, FALSE)), "")</f>
        <v/>
      </c>
      <c r="P40" s="56" t="str">
        <f>IF(
                            $D40="",
                                IFERROR(IF(VLOOKUP(VLOOKUP($G40, dados!$G:$I, 3, FALSE), dados!$B:$C, 2, FALSE)=0,"",VLOOKUP(VLOOKUP($G40, dados!$G:$I, 3, FALSE), dados!$B:$C, 2, FALSE)), ""),
                                IFERROR(IF(VLOOKUP(VLOOKUP($K40, dados!$L:$N, 3, FALSE), dados!$B:$C, 2, FALSE)=0,"",VLOOKUP(VLOOKUP($K40, dados!$L:$N, 3, FALSE), dados!$B:$C, 2, FALSE)), "")
                        )</f>
        <v/>
      </c>
      <c r="Q40" s="59" t="str">
        <f>IFERROR(IF(VLOOKUP($K40, dados!$L:$S, 8, FALSE)=0,"",VLOOKUP($K40, dados!$L:$S, 8, FALSE)), "")</f>
        <v/>
      </c>
    </row>
    <row r="41" spans="1:17" s="45" customFormat="1" ht="20.100000000000001" customHeight="1" x14ac:dyDescent="0.25">
      <c r="A41" s="42" t="str">
        <f>IFERROR(VLOOKUP($I41, dados!$A:$B, 2, FALSE), "")</f>
        <v/>
      </c>
      <c r="B41" s="42" t="str">
        <f>IFERROR(VLOOKUP($P41, dados!$A:$B, 2, FALSE), "")</f>
        <v/>
      </c>
      <c r="C41" s="42" t="str">
        <f>IFERROR(VLOOKUP($G41, dados!$G:$H, 2, FALSE), "")</f>
        <v/>
      </c>
      <c r="D41" s="42" t="str">
        <f>IFERROR(VLOOKUP($K41, dados!$L:$M, 2, FALSE), "")</f>
        <v/>
      </c>
      <c r="E41" s="43" t="str">
        <f>NOT(AND(
                                $F41=IFERROR(VLOOKUP($G41,  dados!$G:$J,  4,  FALSE),  ""),
                                $H41="",
                                $I41=IFERROR(VLOOKUP(VLOOKUP($G41,  dados!$G:$I,  3,  FALSE),  dados!$B:$C,  2,  FALSE),  "")
                            ))&amp;","&amp;NOT(AND(
                                $L41=$J41,
                                $M41="",
                                $N41=IFERROR(VLOOKUP($K41,  dados!$L:$S,  7,  FALSE),  ""),
                                $O41=IFERROR(VLOOKUP($K41,  dados!$L:$S,  6,  FALSE),  ""),
                                OR(
                                    $P41=IFERROR(VLOOKUP(VLOOKUP($G41, dados!$G:$J, 3, FALSE), dados!$B:$C, 2, FALSE), ""),
                                    $P41=IFERROR(VLOOKUP(VLOOKUP($K41, dados!$L:$N, 3, FALSE), dados!$B:$C, 2, FALSE), "")
                                ),
                                $Q41=IFERROR(VLOOKUP($K41, dados!$L:$S, 8, FALSE), "")
                            ))</f>
        <v>FALSO,FALSO</v>
      </c>
      <c r="F41" s="51" t="str">
        <f>IFERROR(IF(VLOOKUP($G41, dados!$G:$J, 4, FALSE)=0,"",VLOOKUP($G41, dados!$G:$J, 4, FALSE)), "")</f>
        <v/>
      </c>
      <c r="G41" s="52"/>
      <c r="H41" s="52"/>
      <c r="I41" s="52" t="str">
        <f>IFERROR(IF(VLOOKUP(VLOOKUP($G41, dados!$G:$I, 3, FALSE), dados!$B:$C, 2, FALSE)=0,"",VLOOKUP(VLOOKUP($G41, dados!$G:$I, 3, FALSE), dados!$B:$C, 2, FALSE)), "")</f>
        <v/>
      </c>
      <c r="J41" s="44" t="str">
        <f>IFERROR(IF(VLOOKUP(K41,dados!$L:$P,5,FALSE)=0,"",VLOOKUP(K41,dados!$L:$P,5,FALSE)),"")</f>
        <v/>
      </c>
      <c r="K41" s="52" t="str">
        <f>IFERROR(IF(VLOOKUP($L41, dados!$K:$O, 2, FALSE)=0,"",VLOOKUP($L41, dados!$K:$O, 2, FALSE)), "")</f>
        <v/>
      </c>
      <c r="L41" s="52"/>
      <c r="M41" s="52"/>
      <c r="N41" s="52" t="str">
        <f>IFERROR(IF(VLOOKUP($K41, dados!$L:$R, 7, FALSE)=0,"",VLOOKUP($K41, dados!$L:$R, 7, FALSE)), "")</f>
        <v/>
      </c>
      <c r="O41" s="52" t="str">
        <f>IFERROR(IF(VLOOKUP($K41, dados!$L:$R, 6, FALSE)=0,"",VLOOKUP($K41, dados!$L:$R, 6, FALSE)), "")</f>
        <v/>
      </c>
      <c r="P41" s="52" t="str">
        <f>IF(
                            $D41="",
                                IFERROR(IF(VLOOKUP(VLOOKUP($G41, dados!$G:$I, 3, FALSE), dados!$B:$C, 2, FALSE)=0,"",VLOOKUP(VLOOKUP($G41, dados!$G:$I, 3, FALSE), dados!$B:$C, 2, FALSE)), ""),
                                IFERROR(IF(VLOOKUP(VLOOKUP($K41, dados!$L:$N, 3, FALSE), dados!$B:$C, 2, FALSE)=0,"",VLOOKUP(VLOOKUP($K41, dados!$L:$N, 3, FALSE), dados!$B:$C, 2, FALSE)), "")
                        )</f>
        <v/>
      </c>
      <c r="Q41" s="57" t="str">
        <f>IFERROR(IF(VLOOKUP($K41, dados!$L:$S, 8, FALSE)=0,"",VLOOKUP($K41, dados!$L:$S, 8, FALSE)), "")</f>
        <v/>
      </c>
    </row>
    <row r="42" spans="1:17" s="45" customFormat="1" ht="20.100000000000001" customHeight="1" x14ac:dyDescent="0.25">
      <c r="A42" s="42" t="str">
        <f>IFERROR(VLOOKUP($I42, dados!$A:$B, 2, FALSE), "")</f>
        <v/>
      </c>
      <c r="B42" s="42" t="str">
        <f>IFERROR(VLOOKUP($P42, dados!$A:$B, 2, FALSE), "")</f>
        <v/>
      </c>
      <c r="C42" s="42" t="str">
        <f>IFERROR(VLOOKUP($G42, dados!$G:$H, 2, FALSE), "")</f>
        <v/>
      </c>
      <c r="D42" s="42" t="str">
        <f>IFERROR(VLOOKUP($K42, dados!$L:$M, 2, FALSE), "")</f>
        <v/>
      </c>
      <c r="E42" s="43" t="str">
        <f>NOT(AND(
                                $F42=IFERROR(VLOOKUP($G42,  dados!$G:$J,  4,  FALSE),  ""),
                                $H42="",
                                $I42=IFERROR(VLOOKUP(VLOOKUP($G42,  dados!$G:$I,  3,  FALSE),  dados!$B:$C,  2,  FALSE),  "")
                            ))&amp;","&amp;NOT(AND(
                                $L42=$J42,
                                $M42="",
                                $N42=IFERROR(VLOOKUP($K42,  dados!$L:$S,  7,  FALSE),  ""),
                                $O42=IFERROR(VLOOKUP($K42,  dados!$L:$S,  6,  FALSE),  ""),
                                OR(
                                    $P42=IFERROR(VLOOKUP(VLOOKUP($G42, dados!$G:$J, 3, FALSE), dados!$B:$C, 2, FALSE), ""),
                                    $P42=IFERROR(VLOOKUP(VLOOKUP($K42, dados!$L:$N, 3, FALSE), dados!$B:$C, 2, FALSE), "")
                                ),
                                $Q42=IFERROR(VLOOKUP($K42, dados!$L:$S, 8, FALSE), "")
                            ))</f>
        <v>FALSO,FALSO</v>
      </c>
      <c r="F42" s="55" t="str">
        <f>IFERROR(IF(VLOOKUP($G42, dados!$G:$J, 4, FALSE)=0,"",VLOOKUP($G42, dados!$G:$J, 4, FALSE)), "")</f>
        <v/>
      </c>
      <c r="G42" s="56"/>
      <c r="H42" s="56"/>
      <c r="I42" s="56" t="str">
        <f>IFERROR(IF(VLOOKUP(VLOOKUP($G42, dados!$G:$I, 3, FALSE), dados!$B:$C, 2, FALSE)=0,"",VLOOKUP(VLOOKUP($G42, dados!$G:$I, 3, FALSE), dados!$B:$C, 2, FALSE)), "")</f>
        <v/>
      </c>
      <c r="J42" s="47" t="str">
        <f>IFERROR(IF(VLOOKUP(K42,dados!$L:$P,5,FALSE)=0,"",VLOOKUP(K42,dados!$L:$P,5,FALSE)),"")</f>
        <v/>
      </c>
      <c r="K42" s="56" t="str">
        <f>IFERROR(IF(VLOOKUP($L42, dados!$K:$O, 2, FALSE)=0,"",VLOOKUP($L42, dados!$K:$O, 2, FALSE)), "")</f>
        <v/>
      </c>
      <c r="L42" s="56"/>
      <c r="M42" s="56"/>
      <c r="N42" s="56" t="str">
        <f>IFERROR(IF(VLOOKUP($K42, dados!$L:$R, 7, FALSE)=0,"",VLOOKUP($K42, dados!$L:$R, 7, FALSE)), "")</f>
        <v/>
      </c>
      <c r="O42" s="56" t="str">
        <f>IFERROR(IF(VLOOKUP($K42, dados!$L:$R, 6, FALSE)=0,"",VLOOKUP($K42, dados!$L:$R, 6, FALSE)), "")</f>
        <v/>
      </c>
      <c r="P42" s="56" t="str">
        <f>IF(
                            $D42="",
                                IFERROR(IF(VLOOKUP(VLOOKUP($G42, dados!$G:$I, 3, FALSE), dados!$B:$C, 2, FALSE)=0,"",VLOOKUP(VLOOKUP($G42, dados!$G:$I, 3, FALSE), dados!$B:$C, 2, FALSE)), ""),
                                IFERROR(IF(VLOOKUP(VLOOKUP($K42, dados!$L:$N, 3, FALSE), dados!$B:$C, 2, FALSE)=0,"",VLOOKUP(VLOOKUP($K42, dados!$L:$N, 3, FALSE), dados!$B:$C, 2, FALSE)), "")
                        )</f>
        <v/>
      </c>
      <c r="Q42" s="59" t="str">
        <f>IFERROR(IF(VLOOKUP($K42, dados!$L:$S, 8, FALSE)=0,"",VLOOKUP($K42, dados!$L:$S, 8, FALSE)), "")</f>
        <v/>
      </c>
    </row>
    <row r="43" spans="1:17" s="45" customFormat="1" ht="20.100000000000001" customHeight="1" x14ac:dyDescent="0.25">
      <c r="A43" s="42" t="str">
        <f>IFERROR(VLOOKUP($I43, dados!$A:$B, 2, FALSE), "")</f>
        <v/>
      </c>
      <c r="B43" s="42" t="str">
        <f>IFERROR(VLOOKUP($P43, dados!$A:$B, 2, FALSE), "")</f>
        <v/>
      </c>
      <c r="C43" s="42" t="str">
        <f>IFERROR(VLOOKUP($G43, dados!$G:$H, 2, FALSE), "")</f>
        <v/>
      </c>
      <c r="D43" s="42" t="str">
        <f>IFERROR(VLOOKUP($K43, dados!$L:$M, 2, FALSE), "")</f>
        <v/>
      </c>
      <c r="E43" s="43" t="str">
        <f>NOT(AND(
                                $F43=IFERROR(VLOOKUP($G43,  dados!$G:$J,  4,  FALSE),  ""),
                                $H43="",
                                $I43=IFERROR(VLOOKUP(VLOOKUP($G43,  dados!$G:$I,  3,  FALSE),  dados!$B:$C,  2,  FALSE),  "")
                            ))&amp;","&amp;NOT(AND(
                                $L43=$J43,
                                $M43="",
                                $N43=IFERROR(VLOOKUP($K43,  dados!$L:$S,  7,  FALSE),  ""),
                                $O43=IFERROR(VLOOKUP($K43,  dados!$L:$S,  6,  FALSE),  ""),
                                OR(
                                    $P43=IFERROR(VLOOKUP(VLOOKUP($G43, dados!$G:$J, 3, FALSE), dados!$B:$C, 2, FALSE), ""),
                                    $P43=IFERROR(VLOOKUP(VLOOKUP($K43, dados!$L:$N, 3, FALSE), dados!$B:$C, 2, FALSE), "")
                                ),
                                $Q43=IFERROR(VLOOKUP($K43, dados!$L:$S, 8, FALSE), "")
                            ))</f>
        <v>FALSO,FALSO</v>
      </c>
      <c r="F43" s="51" t="str">
        <f>IFERROR(IF(VLOOKUP($G43, dados!$G:$J, 4, FALSE)=0,"",VLOOKUP($G43, dados!$G:$J, 4, FALSE)), "")</f>
        <v/>
      </c>
      <c r="G43" s="52"/>
      <c r="H43" s="52"/>
      <c r="I43" s="52" t="str">
        <f>IFERROR(IF(VLOOKUP(VLOOKUP($G43, dados!$G:$I, 3, FALSE), dados!$B:$C, 2, FALSE)=0,"",VLOOKUP(VLOOKUP($G43, dados!$G:$I, 3, FALSE), dados!$B:$C, 2, FALSE)), "")</f>
        <v/>
      </c>
      <c r="J43" s="44" t="str">
        <f>IFERROR(IF(VLOOKUP(K43,dados!$L:$P,5,FALSE)=0,"",VLOOKUP(K43,dados!$L:$P,5,FALSE)),"")</f>
        <v/>
      </c>
      <c r="K43" s="52" t="str">
        <f>IFERROR(IF(VLOOKUP($L43, dados!$K:$O, 2, FALSE)=0,"",VLOOKUP($L43, dados!$K:$O, 2, FALSE)), "")</f>
        <v/>
      </c>
      <c r="L43" s="52"/>
      <c r="M43" s="52"/>
      <c r="N43" s="52" t="str">
        <f>IFERROR(IF(VLOOKUP($K43, dados!$L:$R, 7, FALSE)=0,"",VLOOKUP($K43, dados!$L:$R, 7, FALSE)), "")</f>
        <v/>
      </c>
      <c r="O43" s="52" t="str">
        <f>IFERROR(IF(VLOOKUP($K43, dados!$L:$R, 6, FALSE)=0,"",VLOOKUP($K43, dados!$L:$R, 6, FALSE)), "")</f>
        <v/>
      </c>
      <c r="P43" s="52" t="str">
        <f>IF(
                            $D43="",
                                IFERROR(IF(VLOOKUP(VLOOKUP($G43, dados!$G:$I, 3, FALSE), dados!$B:$C, 2, FALSE)=0,"",VLOOKUP(VLOOKUP($G43, dados!$G:$I, 3, FALSE), dados!$B:$C, 2, FALSE)), ""),
                                IFERROR(IF(VLOOKUP(VLOOKUP($K43, dados!$L:$N, 3, FALSE), dados!$B:$C, 2, FALSE)=0,"",VLOOKUP(VLOOKUP($K43, dados!$L:$N, 3, FALSE), dados!$B:$C, 2, FALSE)), "")
                        )</f>
        <v/>
      </c>
      <c r="Q43" s="57" t="str">
        <f>IFERROR(IF(VLOOKUP($K43, dados!$L:$S, 8, FALSE)=0,"",VLOOKUP($K43, dados!$L:$S, 8, FALSE)), "")</f>
        <v/>
      </c>
    </row>
    <row r="44" spans="1:17" s="45" customFormat="1" ht="20.100000000000001" customHeight="1" x14ac:dyDescent="0.25">
      <c r="A44" s="42" t="str">
        <f>IFERROR(VLOOKUP($I44, dados!$A:$B, 2, FALSE), "")</f>
        <v/>
      </c>
      <c r="B44" s="42" t="str">
        <f>IFERROR(VLOOKUP($P44, dados!$A:$B, 2, FALSE), "")</f>
        <v/>
      </c>
      <c r="C44" s="42" t="str">
        <f>IFERROR(VLOOKUP($G44, dados!$G:$H, 2, FALSE), "")</f>
        <v/>
      </c>
      <c r="D44" s="42" t="str">
        <f>IFERROR(VLOOKUP($K44, dados!$L:$M, 2, FALSE), "")</f>
        <v/>
      </c>
      <c r="E44" s="43" t="str">
        <f>NOT(AND(
                                $F44=IFERROR(VLOOKUP($G44,  dados!$G:$J,  4,  FALSE),  ""),
                                $H44="",
                                $I44=IFERROR(VLOOKUP(VLOOKUP($G44,  dados!$G:$I,  3,  FALSE),  dados!$B:$C,  2,  FALSE),  "")
                            ))&amp;","&amp;NOT(AND(
                                $L44=$J44,
                                $M44="",
                                $N44=IFERROR(VLOOKUP($K44,  dados!$L:$S,  7,  FALSE),  ""),
                                $O44=IFERROR(VLOOKUP($K44,  dados!$L:$S,  6,  FALSE),  ""),
                                OR(
                                    $P44=IFERROR(VLOOKUP(VLOOKUP($G44, dados!$G:$J, 3, FALSE), dados!$B:$C, 2, FALSE), ""),
                                    $P44=IFERROR(VLOOKUP(VLOOKUP($K44, dados!$L:$N, 3, FALSE), dados!$B:$C, 2, FALSE), "")
                                ),
                                $Q44=IFERROR(VLOOKUP($K44, dados!$L:$S, 8, FALSE), "")
                            ))</f>
        <v>FALSO,FALSO</v>
      </c>
      <c r="F44" s="55" t="str">
        <f>IFERROR(IF(VLOOKUP($G44, dados!$G:$J, 4, FALSE)=0,"",VLOOKUP($G44, dados!$G:$J, 4, FALSE)), "")</f>
        <v/>
      </c>
      <c r="G44" s="56"/>
      <c r="H44" s="56"/>
      <c r="I44" s="56" t="str">
        <f>IFERROR(IF(VLOOKUP(VLOOKUP($G44, dados!$G:$I, 3, FALSE), dados!$B:$C, 2, FALSE)=0,"",VLOOKUP(VLOOKUP($G44, dados!$G:$I, 3, FALSE), dados!$B:$C, 2, FALSE)), "")</f>
        <v/>
      </c>
      <c r="J44" s="47" t="str">
        <f>IFERROR(IF(VLOOKUP(K44,dados!$L:$P,5,FALSE)=0,"",VLOOKUP(K44,dados!$L:$P,5,FALSE)),"")</f>
        <v/>
      </c>
      <c r="K44" s="56" t="str">
        <f>IFERROR(IF(VLOOKUP($L44, dados!$K:$O, 2, FALSE)=0,"",VLOOKUP($L44, dados!$K:$O, 2, FALSE)), "")</f>
        <v/>
      </c>
      <c r="L44" s="56"/>
      <c r="M44" s="56"/>
      <c r="N44" s="56" t="str">
        <f>IFERROR(IF(VLOOKUP($K44, dados!$L:$R, 7, FALSE)=0,"",VLOOKUP($K44, dados!$L:$R, 7, FALSE)), "")</f>
        <v/>
      </c>
      <c r="O44" s="56" t="str">
        <f>IFERROR(IF(VLOOKUP($K44, dados!$L:$R, 6, FALSE)=0,"",VLOOKUP($K44, dados!$L:$R, 6, FALSE)), "")</f>
        <v/>
      </c>
      <c r="P44" s="56" t="str">
        <f>IF(
                            $D44="",
                                IFERROR(IF(VLOOKUP(VLOOKUP($G44, dados!$G:$I, 3, FALSE), dados!$B:$C, 2, FALSE)=0,"",VLOOKUP(VLOOKUP($G44, dados!$G:$I, 3, FALSE), dados!$B:$C, 2, FALSE)), ""),
                                IFERROR(IF(VLOOKUP(VLOOKUP($K44, dados!$L:$N, 3, FALSE), dados!$B:$C, 2, FALSE)=0,"",VLOOKUP(VLOOKUP($K44, dados!$L:$N, 3, FALSE), dados!$B:$C, 2, FALSE)), "")
                        )</f>
        <v/>
      </c>
      <c r="Q44" s="59" t="str">
        <f>IFERROR(IF(VLOOKUP($K44, dados!$L:$S, 8, FALSE)=0,"",VLOOKUP($K44, dados!$L:$S, 8, FALSE)), "")</f>
        <v/>
      </c>
    </row>
    <row r="45" spans="1:17" s="45" customFormat="1" ht="20.100000000000001" customHeight="1" x14ac:dyDescent="0.25">
      <c r="A45" s="42" t="str">
        <f>IFERROR(VLOOKUP($I45, dados!$A:$B, 2, FALSE), "")</f>
        <v/>
      </c>
      <c r="B45" s="42" t="str">
        <f>IFERROR(VLOOKUP($P45, dados!$A:$B, 2, FALSE), "")</f>
        <v/>
      </c>
      <c r="C45" s="42" t="str">
        <f>IFERROR(VLOOKUP($G45, dados!$G:$H, 2, FALSE), "")</f>
        <v/>
      </c>
      <c r="D45" s="42" t="str">
        <f>IFERROR(VLOOKUP($K45, dados!$L:$M, 2, FALSE), "")</f>
        <v/>
      </c>
      <c r="E45" s="43" t="str">
        <f>NOT(AND(
                                $F45=IFERROR(VLOOKUP($G45,  dados!$G:$J,  4,  FALSE),  ""),
                                $H45="",
                                $I45=IFERROR(VLOOKUP(VLOOKUP($G45,  dados!$G:$I,  3,  FALSE),  dados!$B:$C,  2,  FALSE),  "")
                            ))&amp;","&amp;NOT(AND(
                                $L45=$J45,
                                $M45="",
                                $N45=IFERROR(VLOOKUP($K45,  dados!$L:$S,  7,  FALSE),  ""),
                                $O45=IFERROR(VLOOKUP($K45,  dados!$L:$S,  6,  FALSE),  ""),
                                OR(
                                    $P45=IFERROR(VLOOKUP(VLOOKUP($G45, dados!$G:$J, 3, FALSE), dados!$B:$C, 2, FALSE), ""),
                                    $P45=IFERROR(VLOOKUP(VLOOKUP($K45, dados!$L:$N, 3, FALSE), dados!$B:$C, 2, FALSE), "")
                                ),
                                $Q45=IFERROR(VLOOKUP($K45, dados!$L:$S, 8, FALSE), "")
                            ))</f>
        <v>FALSO,FALSO</v>
      </c>
      <c r="F45" s="51" t="str">
        <f>IFERROR(IF(VLOOKUP($G45, dados!$G:$J, 4, FALSE)=0,"",VLOOKUP($G45, dados!$G:$J, 4, FALSE)), "")</f>
        <v/>
      </c>
      <c r="G45" s="52"/>
      <c r="H45" s="52"/>
      <c r="I45" s="52" t="str">
        <f>IFERROR(IF(VLOOKUP(VLOOKUP($G45, dados!$G:$I, 3, FALSE), dados!$B:$C, 2, FALSE)=0,"",VLOOKUP(VLOOKUP($G45, dados!$G:$I, 3, FALSE), dados!$B:$C, 2, FALSE)), "")</f>
        <v/>
      </c>
      <c r="J45" s="44" t="str">
        <f>IFERROR(IF(VLOOKUP(K45,dados!$L:$P,5,FALSE)=0,"",VLOOKUP(K45,dados!$L:$P,5,FALSE)),"")</f>
        <v/>
      </c>
      <c r="K45" s="52" t="str">
        <f>IFERROR(IF(VLOOKUP($L45, dados!$K:$O, 2, FALSE)=0,"",VLOOKUP($L45, dados!$K:$O, 2, FALSE)), "")</f>
        <v/>
      </c>
      <c r="L45" s="52"/>
      <c r="M45" s="52"/>
      <c r="N45" s="52" t="str">
        <f>IFERROR(IF(VLOOKUP($K45, dados!$L:$R, 7, FALSE)=0,"",VLOOKUP($K45, dados!$L:$R, 7, FALSE)), "")</f>
        <v/>
      </c>
      <c r="O45" s="52" t="str">
        <f>IFERROR(IF(VLOOKUP($K45, dados!$L:$R, 6, FALSE)=0,"",VLOOKUP($K45, dados!$L:$R, 6, FALSE)), "")</f>
        <v/>
      </c>
      <c r="P45" s="52" t="str">
        <f>IF(
                            $D45="",
                                IFERROR(IF(VLOOKUP(VLOOKUP($G45, dados!$G:$I, 3, FALSE), dados!$B:$C, 2, FALSE)=0,"",VLOOKUP(VLOOKUP($G45, dados!$G:$I, 3, FALSE), dados!$B:$C, 2, FALSE)), ""),
                                IFERROR(IF(VLOOKUP(VLOOKUP($K45, dados!$L:$N, 3, FALSE), dados!$B:$C, 2, FALSE)=0,"",VLOOKUP(VLOOKUP($K45, dados!$L:$N, 3, FALSE), dados!$B:$C, 2, FALSE)), "")
                        )</f>
        <v/>
      </c>
      <c r="Q45" s="57" t="str">
        <f>IFERROR(IF(VLOOKUP($K45, dados!$L:$S, 8, FALSE)=0,"",VLOOKUP($K45, dados!$L:$S, 8, FALSE)), "")</f>
        <v/>
      </c>
    </row>
    <row r="46" spans="1:17" s="45" customFormat="1" ht="20.100000000000001" customHeight="1" x14ac:dyDescent="0.25">
      <c r="A46" s="42" t="str">
        <f>IFERROR(VLOOKUP($I46, dados!$A:$B, 2, FALSE), "")</f>
        <v/>
      </c>
      <c r="B46" s="42" t="str">
        <f>IFERROR(VLOOKUP($P46, dados!$A:$B, 2, FALSE), "")</f>
        <v/>
      </c>
      <c r="C46" s="42" t="str">
        <f>IFERROR(VLOOKUP($G46, dados!$G:$H, 2, FALSE), "")</f>
        <v/>
      </c>
      <c r="D46" s="42" t="str">
        <f>IFERROR(VLOOKUP($K46, dados!$L:$M, 2, FALSE), "")</f>
        <v/>
      </c>
      <c r="E46" s="43" t="str">
        <f>NOT(AND(
                                $F46=IFERROR(VLOOKUP($G46,  dados!$G:$J,  4,  FALSE),  ""),
                                $H46="",
                                $I46=IFERROR(VLOOKUP(VLOOKUP($G46,  dados!$G:$I,  3,  FALSE),  dados!$B:$C,  2,  FALSE),  "")
                            ))&amp;","&amp;NOT(AND(
                                $L46=$J46,
                                $M46="",
                                $N46=IFERROR(VLOOKUP($K46,  dados!$L:$S,  7,  FALSE),  ""),
                                $O46=IFERROR(VLOOKUP($K46,  dados!$L:$S,  6,  FALSE),  ""),
                                OR(
                                    $P46=IFERROR(VLOOKUP(VLOOKUP($G46, dados!$G:$J, 3, FALSE), dados!$B:$C, 2, FALSE), ""),
                                    $P46=IFERROR(VLOOKUP(VLOOKUP($K46, dados!$L:$N, 3, FALSE), dados!$B:$C, 2, FALSE), "")
                                ),
                                $Q46=IFERROR(VLOOKUP($K46, dados!$L:$S, 8, FALSE), "")
                            ))</f>
        <v>FALSO,FALSO</v>
      </c>
      <c r="F46" s="55" t="str">
        <f>IFERROR(IF(VLOOKUP($G46, dados!$G:$J, 4, FALSE)=0,"",VLOOKUP($G46, dados!$G:$J, 4, FALSE)), "")</f>
        <v/>
      </c>
      <c r="G46" s="56"/>
      <c r="H46" s="56"/>
      <c r="I46" s="56" t="str">
        <f>IFERROR(IF(VLOOKUP(VLOOKUP($G46, dados!$G:$I, 3, FALSE), dados!$B:$C, 2, FALSE)=0,"",VLOOKUP(VLOOKUP($G46, dados!$G:$I, 3, FALSE), dados!$B:$C, 2, FALSE)), "")</f>
        <v/>
      </c>
      <c r="J46" s="47" t="str">
        <f>IFERROR(IF(VLOOKUP(K46,dados!$L:$P,5,FALSE)=0,"",VLOOKUP(K46,dados!$L:$P,5,FALSE)),"")</f>
        <v/>
      </c>
      <c r="K46" s="56" t="str">
        <f>IFERROR(IF(VLOOKUP($L46, dados!$K:$O, 2, FALSE)=0,"",VLOOKUP($L46, dados!$K:$O, 2, FALSE)), "")</f>
        <v/>
      </c>
      <c r="L46" s="56"/>
      <c r="M46" s="56"/>
      <c r="N46" s="56" t="str">
        <f>IFERROR(IF(VLOOKUP($K46, dados!$L:$R, 7, FALSE)=0,"",VLOOKUP($K46, dados!$L:$R, 7, FALSE)), "")</f>
        <v/>
      </c>
      <c r="O46" s="56" t="str">
        <f>IFERROR(IF(VLOOKUP($K46, dados!$L:$R, 6, FALSE)=0,"",VLOOKUP($K46, dados!$L:$R, 6, FALSE)), "")</f>
        <v/>
      </c>
      <c r="P46" s="56" t="str">
        <f>IF(
                            $D46="",
                                IFERROR(IF(VLOOKUP(VLOOKUP($G46, dados!$G:$I, 3, FALSE), dados!$B:$C, 2, FALSE)=0,"",VLOOKUP(VLOOKUP($G46, dados!$G:$I, 3, FALSE), dados!$B:$C, 2, FALSE)), ""),
                                IFERROR(IF(VLOOKUP(VLOOKUP($K46, dados!$L:$N, 3, FALSE), dados!$B:$C, 2, FALSE)=0,"",VLOOKUP(VLOOKUP($K46, dados!$L:$N, 3, FALSE), dados!$B:$C, 2, FALSE)), "")
                        )</f>
        <v/>
      </c>
      <c r="Q46" s="59" t="str">
        <f>IFERROR(IF(VLOOKUP($K46, dados!$L:$S, 8, FALSE)=0,"",VLOOKUP($K46, dados!$L:$S, 8, FALSE)), "")</f>
        <v/>
      </c>
    </row>
    <row r="47" spans="1:17" s="45" customFormat="1" ht="20.100000000000001" customHeight="1" x14ac:dyDescent="0.25">
      <c r="A47" s="42" t="str">
        <f>IFERROR(VLOOKUP($I47, dados!$A:$B, 2, FALSE), "")</f>
        <v/>
      </c>
      <c r="B47" s="42" t="str">
        <f>IFERROR(VLOOKUP($P47, dados!$A:$B, 2, FALSE), "")</f>
        <v/>
      </c>
      <c r="C47" s="42" t="str">
        <f>IFERROR(VLOOKUP($G47, dados!$G:$H, 2, FALSE), "")</f>
        <v/>
      </c>
      <c r="D47" s="42" t="str">
        <f>IFERROR(VLOOKUP($K47, dados!$L:$M, 2, FALSE), "")</f>
        <v/>
      </c>
      <c r="E47" s="43" t="str">
        <f>NOT(AND(
                                $F47=IFERROR(VLOOKUP($G47,  dados!$G:$J,  4,  FALSE),  ""),
                                $H47="",
                                $I47=IFERROR(VLOOKUP(VLOOKUP($G47,  dados!$G:$I,  3,  FALSE),  dados!$B:$C,  2,  FALSE),  "")
                            ))&amp;","&amp;NOT(AND(
                                $L47=$J47,
                                $M47="",
                                $N47=IFERROR(VLOOKUP($K47,  dados!$L:$S,  7,  FALSE),  ""),
                                $O47=IFERROR(VLOOKUP($K47,  dados!$L:$S,  6,  FALSE),  ""),
                                OR(
                                    $P47=IFERROR(VLOOKUP(VLOOKUP($G47, dados!$G:$J, 3, FALSE), dados!$B:$C, 2, FALSE), ""),
                                    $P47=IFERROR(VLOOKUP(VLOOKUP($K47, dados!$L:$N, 3, FALSE), dados!$B:$C, 2, FALSE), "")
                                ),
                                $Q47=IFERROR(VLOOKUP($K47, dados!$L:$S, 8, FALSE), "")
                            ))</f>
        <v>FALSO,FALSO</v>
      </c>
      <c r="F47" s="51" t="str">
        <f>IFERROR(IF(VLOOKUP($G47, dados!$G:$J, 4, FALSE)=0,"",VLOOKUP($G47, dados!$G:$J, 4, FALSE)), "")</f>
        <v/>
      </c>
      <c r="G47" s="52"/>
      <c r="H47" s="52"/>
      <c r="I47" s="52" t="str">
        <f>IFERROR(IF(VLOOKUP(VLOOKUP($G47, dados!$G:$I, 3, FALSE), dados!$B:$C, 2, FALSE)=0,"",VLOOKUP(VLOOKUP($G47, dados!$G:$I, 3, FALSE), dados!$B:$C, 2, FALSE)), "")</f>
        <v/>
      </c>
      <c r="J47" s="44" t="str">
        <f>IFERROR(IF(VLOOKUP(K47,dados!$L:$P,5,FALSE)=0,"",VLOOKUP(K47,dados!$L:$P,5,FALSE)),"")</f>
        <v/>
      </c>
      <c r="K47" s="52" t="str">
        <f>IFERROR(IF(VLOOKUP($L47, dados!$K:$O, 2, FALSE)=0,"",VLOOKUP($L47, dados!$K:$O, 2, FALSE)), "")</f>
        <v/>
      </c>
      <c r="L47" s="52"/>
      <c r="M47" s="52"/>
      <c r="N47" s="52" t="str">
        <f>IFERROR(IF(VLOOKUP($K47, dados!$L:$R, 7, FALSE)=0,"",VLOOKUP($K47, dados!$L:$R, 7, FALSE)), "")</f>
        <v/>
      </c>
      <c r="O47" s="52" t="str">
        <f>IFERROR(IF(VLOOKUP($K47, dados!$L:$R, 6, FALSE)=0,"",VLOOKUP($K47, dados!$L:$R, 6, FALSE)), "")</f>
        <v/>
      </c>
      <c r="P47" s="52" t="str">
        <f>IF(
                            $D47="",
                                IFERROR(IF(VLOOKUP(VLOOKUP($G47, dados!$G:$I, 3, FALSE), dados!$B:$C, 2, FALSE)=0,"",VLOOKUP(VLOOKUP($G47, dados!$G:$I, 3, FALSE), dados!$B:$C, 2, FALSE)), ""),
                                IFERROR(IF(VLOOKUP(VLOOKUP($K47, dados!$L:$N, 3, FALSE), dados!$B:$C, 2, FALSE)=0,"",VLOOKUP(VLOOKUP($K47, dados!$L:$N, 3, FALSE), dados!$B:$C, 2, FALSE)), "")
                        )</f>
        <v/>
      </c>
      <c r="Q47" s="57" t="str">
        <f>IFERROR(IF(VLOOKUP($K47, dados!$L:$S, 8, FALSE)=0,"",VLOOKUP($K47, dados!$L:$S, 8, FALSE)), "")</f>
        <v/>
      </c>
    </row>
    <row r="48" spans="1:17" s="45" customFormat="1" ht="20.100000000000001" customHeight="1" x14ac:dyDescent="0.25">
      <c r="A48" s="42" t="str">
        <f>IFERROR(VLOOKUP($I48, dados!$A:$B, 2, FALSE), "")</f>
        <v/>
      </c>
      <c r="B48" s="42" t="str">
        <f>IFERROR(VLOOKUP($P48, dados!$A:$B, 2, FALSE), "")</f>
        <v/>
      </c>
      <c r="C48" s="42" t="str">
        <f>IFERROR(VLOOKUP($G48, dados!$G:$H, 2, FALSE), "")</f>
        <v/>
      </c>
      <c r="D48" s="42" t="str">
        <f>IFERROR(VLOOKUP($K48, dados!$L:$M, 2, FALSE), "")</f>
        <v/>
      </c>
      <c r="E48" s="43" t="str">
        <f>NOT(AND(
                                $F48=IFERROR(VLOOKUP($G48,  dados!$G:$J,  4,  FALSE),  ""),
                                $H48="",
                                $I48=IFERROR(VLOOKUP(VLOOKUP($G48,  dados!$G:$I,  3,  FALSE),  dados!$B:$C,  2,  FALSE),  "")
                            ))&amp;","&amp;NOT(AND(
                                $L48=$J48,
                                $M48="",
                                $N48=IFERROR(VLOOKUP($K48,  dados!$L:$S,  7,  FALSE),  ""),
                                $O48=IFERROR(VLOOKUP($K48,  dados!$L:$S,  6,  FALSE),  ""),
                                OR(
                                    $P48=IFERROR(VLOOKUP(VLOOKUP($G48, dados!$G:$J, 3, FALSE), dados!$B:$C, 2, FALSE), ""),
                                    $P48=IFERROR(VLOOKUP(VLOOKUP($K48, dados!$L:$N, 3, FALSE), dados!$B:$C, 2, FALSE), "")
                                ),
                                $Q48=IFERROR(VLOOKUP($K48, dados!$L:$S, 8, FALSE), "")
                            ))</f>
        <v>FALSO,FALSO</v>
      </c>
      <c r="F48" s="55" t="str">
        <f>IFERROR(IF(VLOOKUP($G48, dados!$G:$J, 4, FALSE)=0,"",VLOOKUP($G48, dados!$G:$J, 4, FALSE)), "")</f>
        <v/>
      </c>
      <c r="G48" s="56"/>
      <c r="H48" s="56"/>
      <c r="I48" s="56" t="str">
        <f>IFERROR(IF(VLOOKUP(VLOOKUP($G48, dados!$G:$I, 3, FALSE), dados!$B:$C, 2, FALSE)=0,"",VLOOKUP(VLOOKUP($G48, dados!$G:$I, 3, FALSE), dados!$B:$C, 2, FALSE)), "")</f>
        <v/>
      </c>
      <c r="J48" s="47" t="str">
        <f>IFERROR(IF(VLOOKUP(K48,dados!$L:$P,5,FALSE)=0,"",VLOOKUP(K48,dados!$L:$P,5,FALSE)),"")</f>
        <v/>
      </c>
      <c r="K48" s="56" t="str">
        <f>IFERROR(IF(VLOOKUP($L48, dados!$K:$O, 2, FALSE)=0,"",VLOOKUP($L48, dados!$K:$O, 2, FALSE)), "")</f>
        <v/>
      </c>
      <c r="L48" s="56"/>
      <c r="M48" s="56"/>
      <c r="N48" s="56" t="str">
        <f>IFERROR(IF(VLOOKUP($K48, dados!$L:$R, 7, FALSE)=0,"",VLOOKUP($K48, dados!$L:$R, 7, FALSE)), "")</f>
        <v/>
      </c>
      <c r="O48" s="56" t="str">
        <f>IFERROR(IF(VLOOKUP($K48, dados!$L:$R, 6, FALSE)=0,"",VLOOKUP($K48, dados!$L:$R, 6, FALSE)), "")</f>
        <v/>
      </c>
      <c r="P48" s="56" t="str">
        <f>IF(
                            $D48="",
                                IFERROR(IF(VLOOKUP(VLOOKUP($G48, dados!$G:$I, 3, FALSE), dados!$B:$C, 2, FALSE)=0,"",VLOOKUP(VLOOKUP($G48, dados!$G:$I, 3, FALSE), dados!$B:$C, 2, FALSE)), ""),
                                IFERROR(IF(VLOOKUP(VLOOKUP($K48, dados!$L:$N, 3, FALSE), dados!$B:$C, 2, FALSE)=0,"",VLOOKUP(VLOOKUP($K48, dados!$L:$N, 3, FALSE), dados!$B:$C, 2, FALSE)), "")
                        )</f>
        <v/>
      </c>
      <c r="Q48" s="59" t="str">
        <f>IFERROR(IF(VLOOKUP($K48, dados!$L:$S, 8, FALSE)=0,"",VLOOKUP($K48, dados!$L:$S, 8, FALSE)), "")</f>
        <v/>
      </c>
    </row>
    <row r="49" spans="1:17" s="45" customFormat="1" ht="20.100000000000001" customHeight="1" x14ac:dyDescent="0.25">
      <c r="A49" s="42" t="str">
        <f>IFERROR(VLOOKUP($I49, dados!$A:$B, 2, FALSE), "")</f>
        <v/>
      </c>
      <c r="B49" s="42" t="str">
        <f>IFERROR(VLOOKUP($P49, dados!$A:$B, 2, FALSE), "")</f>
        <v/>
      </c>
      <c r="C49" s="42" t="str">
        <f>IFERROR(VLOOKUP($G49, dados!$G:$H, 2, FALSE), "")</f>
        <v/>
      </c>
      <c r="D49" s="42" t="str">
        <f>IFERROR(VLOOKUP($K49, dados!$L:$M, 2, FALSE), "")</f>
        <v/>
      </c>
      <c r="E49" s="43" t="str">
        <f>NOT(AND(
                                $F49=IFERROR(VLOOKUP($G49,  dados!$G:$J,  4,  FALSE),  ""),
                                $H49="",
                                $I49=IFERROR(VLOOKUP(VLOOKUP($G49,  dados!$G:$I,  3,  FALSE),  dados!$B:$C,  2,  FALSE),  "")
                            ))&amp;","&amp;NOT(AND(
                                $L49=$J49,
                                $M49="",
                                $N49=IFERROR(VLOOKUP($K49,  dados!$L:$S,  7,  FALSE),  ""),
                                $O49=IFERROR(VLOOKUP($K49,  dados!$L:$S,  6,  FALSE),  ""),
                                OR(
                                    $P49=IFERROR(VLOOKUP(VLOOKUP($G49, dados!$G:$J, 3, FALSE), dados!$B:$C, 2, FALSE), ""),
                                    $P49=IFERROR(VLOOKUP(VLOOKUP($K49, dados!$L:$N, 3, FALSE), dados!$B:$C, 2, FALSE), "")
                                ),
                                $Q49=IFERROR(VLOOKUP($K49, dados!$L:$S, 8, FALSE), "")
                            ))</f>
        <v>FALSO,FALSO</v>
      </c>
      <c r="F49" s="51" t="str">
        <f>IFERROR(IF(VLOOKUP($G49, dados!$G:$J, 4, FALSE)=0,"",VLOOKUP($G49, dados!$G:$J, 4, FALSE)), "")</f>
        <v/>
      </c>
      <c r="G49" s="52"/>
      <c r="H49" s="52"/>
      <c r="I49" s="52" t="str">
        <f>IFERROR(IF(VLOOKUP(VLOOKUP($G49, dados!$G:$I, 3, FALSE), dados!$B:$C, 2, FALSE)=0,"",VLOOKUP(VLOOKUP($G49, dados!$G:$I, 3, FALSE), dados!$B:$C, 2, FALSE)), "")</f>
        <v/>
      </c>
      <c r="J49" s="44" t="str">
        <f>IFERROR(IF(VLOOKUP(K49,dados!$L:$P,5,FALSE)=0,"",VLOOKUP(K49,dados!$L:$P,5,FALSE)),"")</f>
        <v/>
      </c>
      <c r="K49" s="52" t="str">
        <f>IFERROR(IF(VLOOKUP($L49, dados!$K:$O, 2, FALSE)=0,"",VLOOKUP($L49, dados!$K:$O, 2, FALSE)), "")</f>
        <v/>
      </c>
      <c r="L49" s="52"/>
      <c r="M49" s="52"/>
      <c r="N49" s="52" t="str">
        <f>IFERROR(IF(VLOOKUP($K49, dados!$L:$R, 7, FALSE)=0,"",VLOOKUP($K49, dados!$L:$R, 7, FALSE)), "")</f>
        <v/>
      </c>
      <c r="O49" s="52" t="str">
        <f>IFERROR(IF(VLOOKUP($K49, dados!$L:$R, 6, FALSE)=0,"",VLOOKUP($K49, dados!$L:$R, 6, FALSE)), "")</f>
        <v/>
      </c>
      <c r="P49" s="52" t="str">
        <f>IF(
                            $D49="",
                                IFERROR(IF(VLOOKUP(VLOOKUP($G49, dados!$G:$I, 3, FALSE), dados!$B:$C, 2, FALSE)=0,"",VLOOKUP(VLOOKUP($G49, dados!$G:$I, 3, FALSE), dados!$B:$C, 2, FALSE)), ""),
                                IFERROR(IF(VLOOKUP(VLOOKUP($K49, dados!$L:$N, 3, FALSE), dados!$B:$C, 2, FALSE)=0,"",VLOOKUP(VLOOKUP($K49, dados!$L:$N, 3, FALSE), dados!$B:$C, 2, FALSE)), "")
                        )</f>
        <v/>
      </c>
      <c r="Q49" s="57" t="str">
        <f>IFERROR(IF(VLOOKUP($K49, dados!$L:$S, 8, FALSE)=0,"",VLOOKUP($K49, dados!$L:$S, 8, FALSE)), "")</f>
        <v/>
      </c>
    </row>
    <row r="50" spans="1:17" s="45" customFormat="1" ht="20.100000000000001" customHeight="1" x14ac:dyDescent="0.25">
      <c r="A50" s="42" t="str">
        <f>IFERROR(VLOOKUP($I50, dados!$A:$B, 2, FALSE), "")</f>
        <v/>
      </c>
      <c r="B50" s="42" t="str">
        <f>IFERROR(VLOOKUP($P50, dados!$A:$B, 2, FALSE), "")</f>
        <v/>
      </c>
      <c r="C50" s="42" t="str">
        <f>IFERROR(VLOOKUP($G50, dados!$G:$H, 2, FALSE), "")</f>
        <v/>
      </c>
      <c r="D50" s="42" t="str">
        <f>IFERROR(VLOOKUP($K50, dados!$L:$M, 2, FALSE), "")</f>
        <v/>
      </c>
      <c r="E50" s="43" t="str">
        <f>NOT(AND(
                                $F50=IFERROR(VLOOKUP($G50,  dados!$G:$J,  4,  FALSE),  ""),
                                $H50="",
                                $I50=IFERROR(VLOOKUP(VLOOKUP($G50,  dados!$G:$I,  3,  FALSE),  dados!$B:$C,  2,  FALSE),  "")
                            ))&amp;","&amp;NOT(AND(
                                $L50=$J50,
                                $M50="",
                                $N50=IFERROR(VLOOKUP($K50,  dados!$L:$S,  7,  FALSE),  ""),
                                $O50=IFERROR(VLOOKUP($K50,  dados!$L:$S,  6,  FALSE),  ""),
                                OR(
                                    $P50=IFERROR(VLOOKUP(VLOOKUP($G50, dados!$G:$J, 3, FALSE), dados!$B:$C, 2, FALSE), ""),
                                    $P50=IFERROR(VLOOKUP(VLOOKUP($K50, dados!$L:$N, 3, FALSE), dados!$B:$C, 2, FALSE), "")
                                ),
                                $Q50=IFERROR(VLOOKUP($K50, dados!$L:$S, 8, FALSE), "")
                            ))</f>
        <v>FALSO,FALSO</v>
      </c>
      <c r="F50" s="55" t="str">
        <f>IFERROR(IF(VLOOKUP($G50, dados!$G:$J, 4, FALSE)=0,"",VLOOKUP($G50, dados!$G:$J, 4, FALSE)), "")</f>
        <v/>
      </c>
      <c r="G50" s="56"/>
      <c r="H50" s="56"/>
      <c r="I50" s="56" t="str">
        <f>IFERROR(IF(VLOOKUP(VLOOKUP($G50, dados!$G:$I, 3, FALSE), dados!$B:$C, 2, FALSE)=0,"",VLOOKUP(VLOOKUP($G50, dados!$G:$I, 3, FALSE), dados!$B:$C, 2, FALSE)), "")</f>
        <v/>
      </c>
      <c r="J50" s="47" t="str">
        <f>IFERROR(IF(VLOOKUP(K50,dados!$L:$P,5,FALSE)=0,"",VLOOKUP(K50,dados!$L:$P,5,FALSE)),"")</f>
        <v/>
      </c>
      <c r="K50" s="56" t="str">
        <f>IFERROR(IF(VLOOKUP($L50, dados!$K:$O, 2, FALSE)=0,"",VLOOKUP($L50, dados!$K:$O, 2, FALSE)), "")</f>
        <v/>
      </c>
      <c r="L50" s="56"/>
      <c r="M50" s="56"/>
      <c r="N50" s="56" t="str">
        <f>IFERROR(IF(VLOOKUP($K50, dados!$L:$R, 7, FALSE)=0,"",VLOOKUP($K50, dados!$L:$R, 7, FALSE)), "")</f>
        <v/>
      </c>
      <c r="O50" s="56" t="str">
        <f>IFERROR(IF(VLOOKUP($K50, dados!$L:$R, 6, FALSE)=0,"",VLOOKUP($K50, dados!$L:$R, 6, FALSE)), "")</f>
        <v/>
      </c>
      <c r="P50" s="56" t="str">
        <f>IF(
                            $D50="",
                                IFERROR(IF(VLOOKUP(VLOOKUP($G50, dados!$G:$I, 3, FALSE), dados!$B:$C, 2, FALSE)=0,"",VLOOKUP(VLOOKUP($G50, dados!$G:$I, 3, FALSE), dados!$B:$C, 2, FALSE)), ""),
                                IFERROR(IF(VLOOKUP(VLOOKUP($K50, dados!$L:$N, 3, FALSE), dados!$B:$C, 2, FALSE)=0,"",VLOOKUP(VLOOKUP($K50, dados!$L:$N, 3, FALSE), dados!$B:$C, 2, FALSE)), "")
                        )</f>
        <v/>
      </c>
      <c r="Q50" s="59" t="str">
        <f>IFERROR(IF(VLOOKUP($K50, dados!$L:$S, 8, FALSE)=0,"",VLOOKUP($K50, dados!$L:$S, 8, FALSE)), "")</f>
        <v/>
      </c>
    </row>
    <row r="51" spans="1:17" s="45" customFormat="1" ht="20.100000000000001" customHeight="1" x14ac:dyDescent="0.25">
      <c r="A51" s="42" t="str">
        <f>IFERROR(VLOOKUP($I51, dados!$A:$B, 2, FALSE), "")</f>
        <v/>
      </c>
      <c r="B51" s="42" t="str">
        <f>IFERROR(VLOOKUP($P51, dados!$A:$B, 2, FALSE), "")</f>
        <v/>
      </c>
      <c r="C51" s="42" t="str">
        <f>IFERROR(VLOOKUP($G51, dados!$G:$H, 2, FALSE), "")</f>
        <v/>
      </c>
      <c r="D51" s="42" t="str">
        <f>IFERROR(VLOOKUP($K51, dados!$L:$M, 2, FALSE), "")</f>
        <v/>
      </c>
      <c r="E51" s="43" t="str">
        <f>NOT(AND(
                                $F51=IFERROR(VLOOKUP($G51,  dados!$G:$J,  4,  FALSE),  ""),
                                $H51="",
                                $I51=IFERROR(VLOOKUP(VLOOKUP($G51,  dados!$G:$I,  3,  FALSE),  dados!$B:$C,  2,  FALSE),  "")
                            ))&amp;","&amp;NOT(AND(
                                $L51=$J51,
                                $M51="",
                                $N51=IFERROR(VLOOKUP($K51,  dados!$L:$S,  7,  FALSE),  ""),
                                $O51=IFERROR(VLOOKUP($K51,  dados!$L:$S,  6,  FALSE),  ""),
                                OR(
                                    $P51=IFERROR(VLOOKUP(VLOOKUP($G51, dados!$G:$J, 3, FALSE), dados!$B:$C, 2, FALSE), ""),
                                    $P51=IFERROR(VLOOKUP(VLOOKUP($K51, dados!$L:$N, 3, FALSE), dados!$B:$C, 2, FALSE), "")
                                ),
                                $Q51=IFERROR(VLOOKUP($K51, dados!$L:$S, 8, FALSE), "")
                            ))</f>
        <v>FALSO,FALSO</v>
      </c>
      <c r="F51" s="51" t="str">
        <f>IFERROR(IF(VLOOKUP($G51, dados!$G:$J, 4, FALSE)=0,"",VLOOKUP($G51, dados!$G:$J, 4, FALSE)), "")</f>
        <v/>
      </c>
      <c r="G51" s="52"/>
      <c r="H51" s="52"/>
      <c r="I51" s="52" t="str">
        <f>IFERROR(IF(VLOOKUP(VLOOKUP($G51, dados!$G:$I, 3, FALSE), dados!$B:$C, 2, FALSE)=0,"",VLOOKUP(VLOOKUP($G51, dados!$G:$I, 3, FALSE), dados!$B:$C, 2, FALSE)), "")</f>
        <v/>
      </c>
      <c r="J51" s="44" t="str">
        <f>IFERROR(IF(VLOOKUP(K51,dados!$L:$P,5,FALSE)=0,"",VLOOKUP(K51,dados!$L:$P,5,FALSE)),"")</f>
        <v/>
      </c>
      <c r="K51" s="52" t="str">
        <f>IFERROR(IF(VLOOKUP($L51, dados!$K:$O, 2, FALSE)=0,"",VLOOKUP($L51, dados!$K:$O, 2, FALSE)), "")</f>
        <v/>
      </c>
      <c r="L51" s="52"/>
      <c r="M51" s="52"/>
      <c r="N51" s="52" t="str">
        <f>IFERROR(IF(VLOOKUP($K51, dados!$L:$R, 7, FALSE)=0,"",VLOOKUP($K51, dados!$L:$R, 7, FALSE)), "")</f>
        <v/>
      </c>
      <c r="O51" s="52" t="str">
        <f>IFERROR(IF(VLOOKUP($K51, dados!$L:$R, 6, FALSE)=0,"",VLOOKUP($K51, dados!$L:$R, 6, FALSE)), "")</f>
        <v/>
      </c>
      <c r="P51" s="52" t="str">
        <f>IF(
                            $D51="",
                                IFERROR(IF(VLOOKUP(VLOOKUP($G51, dados!$G:$I, 3, FALSE), dados!$B:$C, 2, FALSE)=0,"",VLOOKUP(VLOOKUP($G51, dados!$G:$I, 3, FALSE), dados!$B:$C, 2, FALSE)), ""),
                                IFERROR(IF(VLOOKUP(VLOOKUP($K51, dados!$L:$N, 3, FALSE), dados!$B:$C, 2, FALSE)=0,"",VLOOKUP(VLOOKUP($K51, dados!$L:$N, 3, FALSE), dados!$B:$C, 2, FALSE)), "")
                        )</f>
        <v/>
      </c>
      <c r="Q51" s="57" t="str">
        <f>IFERROR(IF(VLOOKUP($K51, dados!$L:$S, 8, FALSE)=0,"",VLOOKUP($K51, dados!$L:$S, 8, FALSE)), "")</f>
        <v/>
      </c>
    </row>
    <row r="52" spans="1:17" s="45" customFormat="1" ht="20.100000000000001" customHeight="1" x14ac:dyDescent="0.25">
      <c r="A52" s="42" t="str">
        <f>IFERROR(VLOOKUP($I52, dados!$A:$B, 2, FALSE), "")</f>
        <v/>
      </c>
      <c r="B52" s="42" t="str">
        <f>IFERROR(VLOOKUP($P52, dados!$A:$B, 2, FALSE), "")</f>
        <v/>
      </c>
      <c r="C52" s="42" t="str">
        <f>IFERROR(VLOOKUP($G52, dados!$G:$H, 2, FALSE), "")</f>
        <v/>
      </c>
      <c r="D52" s="42" t="str">
        <f>IFERROR(VLOOKUP($K52, dados!$L:$M, 2, FALSE), "")</f>
        <v/>
      </c>
      <c r="E52" s="43" t="str">
        <f>NOT(AND(
                                $F52=IFERROR(VLOOKUP($G52,  dados!$G:$J,  4,  FALSE),  ""),
                                $H52="",
                                $I52=IFERROR(VLOOKUP(VLOOKUP($G52,  dados!$G:$I,  3,  FALSE),  dados!$B:$C,  2,  FALSE),  "")
                            ))&amp;","&amp;NOT(AND(
                                $L52=$J52,
                                $M52="",
                                $N52=IFERROR(VLOOKUP($K52,  dados!$L:$S,  7,  FALSE),  ""),
                                $O52=IFERROR(VLOOKUP($K52,  dados!$L:$S,  6,  FALSE),  ""),
                                OR(
                                    $P52=IFERROR(VLOOKUP(VLOOKUP($G52, dados!$G:$J, 3, FALSE), dados!$B:$C, 2, FALSE), ""),
                                    $P52=IFERROR(VLOOKUP(VLOOKUP($K52, dados!$L:$N, 3, FALSE), dados!$B:$C, 2, FALSE), "")
                                ),
                                $Q52=IFERROR(VLOOKUP($K52, dados!$L:$S, 8, FALSE), "")
                            ))</f>
        <v>FALSO,FALSO</v>
      </c>
      <c r="F52" s="55" t="str">
        <f>IFERROR(IF(VLOOKUP($G52, dados!$G:$J, 4, FALSE)=0,"",VLOOKUP($G52, dados!$G:$J, 4, FALSE)), "")</f>
        <v/>
      </c>
      <c r="G52" s="56"/>
      <c r="H52" s="56"/>
      <c r="I52" s="56" t="str">
        <f>IFERROR(IF(VLOOKUP(VLOOKUP($G52, dados!$G:$I, 3, FALSE), dados!$B:$C, 2, FALSE)=0,"",VLOOKUP(VLOOKUP($G52, dados!$G:$I, 3, FALSE), dados!$B:$C, 2, FALSE)), "")</f>
        <v/>
      </c>
      <c r="J52" s="47" t="str">
        <f>IFERROR(IF(VLOOKUP(K52,dados!$L:$P,5,FALSE)=0,"",VLOOKUP(K52,dados!$L:$P,5,FALSE)),"")</f>
        <v/>
      </c>
      <c r="K52" s="56" t="str">
        <f>IFERROR(IF(VLOOKUP($L52, dados!$K:$O, 2, FALSE)=0,"",VLOOKUP($L52, dados!$K:$O, 2, FALSE)), "")</f>
        <v/>
      </c>
      <c r="L52" s="56"/>
      <c r="M52" s="56"/>
      <c r="N52" s="56" t="str">
        <f>IFERROR(IF(VLOOKUP($K52, dados!$L:$R, 7, FALSE)=0,"",VLOOKUP($K52, dados!$L:$R, 7, FALSE)), "")</f>
        <v/>
      </c>
      <c r="O52" s="56" t="str">
        <f>IFERROR(IF(VLOOKUP($K52, dados!$L:$R, 6, FALSE)=0,"",VLOOKUP($K52, dados!$L:$R, 6, FALSE)), "")</f>
        <v/>
      </c>
      <c r="P52" s="56" t="str">
        <f>IF(
                            $D52="",
                                IFERROR(IF(VLOOKUP(VLOOKUP($G52, dados!$G:$I, 3, FALSE), dados!$B:$C, 2, FALSE)=0,"",VLOOKUP(VLOOKUP($G52, dados!$G:$I, 3, FALSE), dados!$B:$C, 2, FALSE)), ""),
                                IFERROR(IF(VLOOKUP(VLOOKUP($K52, dados!$L:$N, 3, FALSE), dados!$B:$C, 2, FALSE)=0,"",VLOOKUP(VLOOKUP($K52, dados!$L:$N, 3, FALSE), dados!$B:$C, 2, FALSE)), "")
                        )</f>
        <v/>
      </c>
      <c r="Q52" s="59" t="str">
        <f>IFERROR(IF(VLOOKUP($K52, dados!$L:$S, 8, FALSE)=0,"",VLOOKUP($K52, dados!$L:$S, 8, FALSE)), "")</f>
        <v/>
      </c>
    </row>
    <row r="53" spans="1:17" s="45" customFormat="1" ht="20.100000000000001" customHeight="1" x14ac:dyDescent="0.25">
      <c r="A53" s="42" t="str">
        <f>IFERROR(VLOOKUP($I53, dados!$A:$B, 2, FALSE), "")</f>
        <v/>
      </c>
      <c r="B53" s="42" t="str">
        <f>IFERROR(VLOOKUP($P53, dados!$A:$B, 2, FALSE), "")</f>
        <v/>
      </c>
      <c r="C53" s="42" t="str">
        <f>IFERROR(VLOOKUP($G53, dados!$G:$H, 2, FALSE), "")</f>
        <v/>
      </c>
      <c r="D53" s="42" t="str">
        <f>IFERROR(VLOOKUP($K53, dados!$L:$M, 2, FALSE), "")</f>
        <v/>
      </c>
      <c r="E53" s="43" t="str">
        <f>NOT(AND(
                                $F53=IFERROR(VLOOKUP($G53,  dados!$G:$J,  4,  FALSE),  ""),
                                $H53="",
                                $I53=IFERROR(VLOOKUP(VLOOKUP($G53,  dados!$G:$I,  3,  FALSE),  dados!$B:$C,  2,  FALSE),  "")
                            ))&amp;","&amp;NOT(AND(
                                $L53=$J53,
                                $M53="",
                                $N53=IFERROR(VLOOKUP($K53,  dados!$L:$S,  7,  FALSE),  ""),
                                $O53=IFERROR(VLOOKUP($K53,  dados!$L:$S,  6,  FALSE),  ""),
                                OR(
                                    $P53=IFERROR(VLOOKUP(VLOOKUP($G53, dados!$G:$J, 3, FALSE), dados!$B:$C, 2, FALSE), ""),
                                    $P53=IFERROR(VLOOKUP(VLOOKUP($K53, dados!$L:$N, 3, FALSE), dados!$B:$C, 2, FALSE), "")
                                ),
                                $Q53=IFERROR(VLOOKUP($K53, dados!$L:$S, 8, FALSE), "")
                            ))</f>
        <v>FALSO,FALSO</v>
      </c>
      <c r="F53" s="51" t="str">
        <f>IFERROR(IF(VLOOKUP($G53, dados!$G:$J, 4, FALSE)=0,"",VLOOKUP($G53, dados!$G:$J, 4, FALSE)), "")</f>
        <v/>
      </c>
      <c r="G53" s="52"/>
      <c r="H53" s="52"/>
      <c r="I53" s="52" t="str">
        <f>IFERROR(IF(VLOOKUP(VLOOKUP($G53, dados!$G:$I, 3, FALSE), dados!$B:$C, 2, FALSE)=0,"",VLOOKUP(VLOOKUP($G53, dados!$G:$I, 3, FALSE), dados!$B:$C, 2, FALSE)), "")</f>
        <v/>
      </c>
      <c r="J53" s="44" t="str">
        <f>IFERROR(IF(VLOOKUP(K53,dados!$L:$P,5,FALSE)=0,"",VLOOKUP(K53,dados!$L:$P,5,FALSE)),"")</f>
        <v/>
      </c>
      <c r="K53" s="52" t="str">
        <f>IFERROR(IF(VLOOKUP($L53, dados!$K:$O, 2, FALSE)=0,"",VLOOKUP($L53, dados!$K:$O, 2, FALSE)), "")</f>
        <v/>
      </c>
      <c r="L53" s="52"/>
      <c r="M53" s="52"/>
      <c r="N53" s="52" t="str">
        <f>IFERROR(IF(VLOOKUP($K53, dados!$L:$R, 7, FALSE)=0,"",VLOOKUP($K53, dados!$L:$R, 7, FALSE)), "")</f>
        <v/>
      </c>
      <c r="O53" s="52" t="str">
        <f>IFERROR(IF(VLOOKUP($K53, dados!$L:$R, 6, FALSE)=0,"",VLOOKUP($K53, dados!$L:$R, 6, FALSE)), "")</f>
        <v/>
      </c>
      <c r="P53" s="52" t="str">
        <f>IF(
                            $D53="",
                                IFERROR(IF(VLOOKUP(VLOOKUP($G53, dados!$G:$I, 3, FALSE), dados!$B:$C, 2, FALSE)=0,"",VLOOKUP(VLOOKUP($G53, dados!$G:$I, 3, FALSE), dados!$B:$C, 2, FALSE)), ""),
                                IFERROR(IF(VLOOKUP(VLOOKUP($K53, dados!$L:$N, 3, FALSE), dados!$B:$C, 2, FALSE)=0,"",VLOOKUP(VLOOKUP($K53, dados!$L:$N, 3, FALSE), dados!$B:$C, 2, FALSE)), "")
                        )</f>
        <v/>
      </c>
      <c r="Q53" s="57" t="str">
        <f>IFERROR(IF(VLOOKUP($K53, dados!$L:$S, 8, FALSE)=0,"",VLOOKUP($K53, dados!$L:$S, 8, FALSE)), "")</f>
        <v/>
      </c>
    </row>
    <row r="54" spans="1:17" s="45" customFormat="1" ht="20.100000000000001" customHeight="1" x14ac:dyDescent="0.25">
      <c r="A54" s="42" t="str">
        <f>IFERROR(VLOOKUP($I54, dados!$A:$B, 2, FALSE), "")</f>
        <v/>
      </c>
      <c r="B54" s="42" t="str">
        <f>IFERROR(VLOOKUP($P54, dados!$A:$B, 2, FALSE), "")</f>
        <v/>
      </c>
      <c r="C54" s="42" t="str">
        <f>IFERROR(VLOOKUP($G54, dados!$G:$H, 2, FALSE), "")</f>
        <v/>
      </c>
      <c r="D54" s="42" t="str">
        <f>IFERROR(VLOOKUP($K54, dados!$L:$M, 2, FALSE), "")</f>
        <v/>
      </c>
      <c r="E54" s="43" t="str">
        <f>NOT(AND(
                                $F54=IFERROR(VLOOKUP($G54,  dados!$G:$J,  4,  FALSE),  ""),
                                $H54="",
                                $I54=IFERROR(VLOOKUP(VLOOKUP($G54,  dados!$G:$I,  3,  FALSE),  dados!$B:$C,  2,  FALSE),  "")
                            ))&amp;","&amp;NOT(AND(
                                $L54=$J54,
                                $M54="",
                                $N54=IFERROR(VLOOKUP($K54,  dados!$L:$S,  7,  FALSE),  ""),
                                $O54=IFERROR(VLOOKUP($K54,  dados!$L:$S,  6,  FALSE),  ""),
                                OR(
                                    $P54=IFERROR(VLOOKUP(VLOOKUP($G54, dados!$G:$J, 3, FALSE), dados!$B:$C, 2, FALSE), ""),
                                    $P54=IFERROR(VLOOKUP(VLOOKUP($K54, dados!$L:$N, 3, FALSE), dados!$B:$C, 2, FALSE), "")
                                ),
                                $Q54=IFERROR(VLOOKUP($K54, dados!$L:$S, 8, FALSE), "")
                            ))</f>
        <v>FALSO,FALSO</v>
      </c>
      <c r="F54" s="55" t="str">
        <f>IFERROR(IF(VLOOKUP($G54, dados!$G:$J, 4, FALSE)=0,"",VLOOKUP($G54, dados!$G:$J, 4, FALSE)), "")</f>
        <v/>
      </c>
      <c r="G54" s="56"/>
      <c r="H54" s="56"/>
      <c r="I54" s="56" t="str">
        <f>IFERROR(IF(VLOOKUP(VLOOKUP($G54, dados!$G:$I, 3, FALSE), dados!$B:$C, 2, FALSE)=0,"",VLOOKUP(VLOOKUP($G54, dados!$G:$I, 3, FALSE), dados!$B:$C, 2, FALSE)), "")</f>
        <v/>
      </c>
      <c r="J54" s="47" t="str">
        <f>IFERROR(IF(VLOOKUP(K54,dados!$L:$P,5,FALSE)=0,"",VLOOKUP(K54,dados!$L:$P,5,FALSE)),"")</f>
        <v/>
      </c>
      <c r="K54" s="56" t="str">
        <f>IFERROR(IF(VLOOKUP($L54, dados!$K:$O, 2, FALSE)=0,"",VLOOKUP($L54, dados!$K:$O, 2, FALSE)), "")</f>
        <v/>
      </c>
      <c r="L54" s="56"/>
      <c r="M54" s="56"/>
      <c r="N54" s="56" t="str">
        <f>IFERROR(IF(VLOOKUP($K54, dados!$L:$R, 7, FALSE)=0,"",VLOOKUP($K54, dados!$L:$R, 7, FALSE)), "")</f>
        <v/>
      </c>
      <c r="O54" s="56" t="str">
        <f>IFERROR(IF(VLOOKUP($K54, dados!$L:$R, 6, FALSE)=0,"",VLOOKUP($K54, dados!$L:$R, 6, FALSE)), "")</f>
        <v/>
      </c>
      <c r="P54" s="56" t="str">
        <f>IF(
                            $D54="",
                                IFERROR(IF(VLOOKUP(VLOOKUP($G54, dados!$G:$I, 3, FALSE), dados!$B:$C, 2, FALSE)=0,"",VLOOKUP(VLOOKUP($G54, dados!$G:$I, 3, FALSE), dados!$B:$C, 2, FALSE)), ""),
                                IFERROR(IF(VLOOKUP(VLOOKUP($K54, dados!$L:$N, 3, FALSE), dados!$B:$C, 2, FALSE)=0,"",VLOOKUP(VLOOKUP($K54, dados!$L:$N, 3, FALSE), dados!$B:$C, 2, FALSE)), "")
                        )</f>
        <v/>
      </c>
      <c r="Q54" s="59" t="str">
        <f>IFERROR(IF(VLOOKUP($K54, dados!$L:$S, 8, FALSE)=0,"",VLOOKUP($K54, dados!$L:$S, 8, FALSE)), "")</f>
        <v/>
      </c>
    </row>
    <row r="55" spans="1:17" s="45" customFormat="1" ht="20.100000000000001" customHeight="1" x14ac:dyDescent="0.25">
      <c r="A55" s="42" t="str">
        <f>IFERROR(VLOOKUP($I55, dados!$A:$B, 2, FALSE), "")</f>
        <v/>
      </c>
      <c r="B55" s="42" t="str">
        <f>IFERROR(VLOOKUP($P55, dados!$A:$B, 2, FALSE), "")</f>
        <v/>
      </c>
      <c r="C55" s="42" t="str">
        <f>IFERROR(VLOOKUP($G55, dados!$G:$H, 2, FALSE), "")</f>
        <v/>
      </c>
      <c r="D55" s="42" t="str">
        <f>IFERROR(VLOOKUP($K55, dados!$L:$M, 2, FALSE), "")</f>
        <v/>
      </c>
      <c r="E55" s="43" t="str">
        <f>NOT(AND(
                                $F55=IFERROR(VLOOKUP($G55,  dados!$G:$J,  4,  FALSE),  ""),
                                $H55="",
                                $I55=IFERROR(VLOOKUP(VLOOKUP($G55,  dados!$G:$I,  3,  FALSE),  dados!$B:$C,  2,  FALSE),  "")
                            ))&amp;","&amp;NOT(AND(
                                $L55=$J55,
                                $M55="",
                                $N55=IFERROR(VLOOKUP($K55,  dados!$L:$S,  7,  FALSE),  ""),
                                $O55=IFERROR(VLOOKUP($K55,  dados!$L:$S,  6,  FALSE),  ""),
                                OR(
                                    $P55=IFERROR(VLOOKUP(VLOOKUP($G55, dados!$G:$J, 3, FALSE), dados!$B:$C, 2, FALSE), ""),
                                    $P55=IFERROR(VLOOKUP(VLOOKUP($K55, dados!$L:$N, 3, FALSE), dados!$B:$C, 2, FALSE), "")
                                ),
                                $Q55=IFERROR(VLOOKUP($K55, dados!$L:$S, 8, FALSE), "")
                            ))</f>
        <v>FALSO,FALSO</v>
      </c>
      <c r="F55" s="51" t="str">
        <f>IFERROR(IF(VLOOKUP($G55, dados!$G:$J, 4, FALSE)=0,"",VLOOKUP($G55, dados!$G:$J, 4, FALSE)), "")</f>
        <v/>
      </c>
      <c r="G55" s="52"/>
      <c r="H55" s="52"/>
      <c r="I55" s="52" t="str">
        <f>IFERROR(IF(VLOOKUP(VLOOKUP($G55, dados!$G:$I, 3, FALSE), dados!$B:$C, 2, FALSE)=0,"",VLOOKUP(VLOOKUP($G55, dados!$G:$I, 3, FALSE), dados!$B:$C, 2, FALSE)), "")</f>
        <v/>
      </c>
      <c r="J55" s="44" t="str">
        <f>IFERROR(IF(VLOOKUP(K55,dados!$L:$P,5,FALSE)=0,"",VLOOKUP(K55,dados!$L:$P,5,FALSE)),"")</f>
        <v/>
      </c>
      <c r="K55" s="52" t="str">
        <f>IFERROR(IF(VLOOKUP($L55, dados!$K:$O, 2, FALSE)=0,"",VLOOKUP($L55, dados!$K:$O, 2, FALSE)), "")</f>
        <v/>
      </c>
      <c r="L55" s="52"/>
      <c r="M55" s="52"/>
      <c r="N55" s="52" t="str">
        <f>IFERROR(IF(VLOOKUP($K55, dados!$L:$R, 7, FALSE)=0,"",VLOOKUP($K55, dados!$L:$R, 7, FALSE)), "")</f>
        <v/>
      </c>
      <c r="O55" s="52" t="str">
        <f>IFERROR(IF(VLOOKUP($K55, dados!$L:$R, 6, FALSE)=0,"",VLOOKUP($K55, dados!$L:$R, 6, FALSE)), "")</f>
        <v/>
      </c>
      <c r="P55" s="52" t="str">
        <f>IF(
                            $D55="",
                                IFERROR(IF(VLOOKUP(VLOOKUP($G55, dados!$G:$I, 3, FALSE), dados!$B:$C, 2, FALSE)=0,"",VLOOKUP(VLOOKUP($G55, dados!$G:$I, 3, FALSE), dados!$B:$C, 2, FALSE)), ""),
                                IFERROR(IF(VLOOKUP(VLOOKUP($K55, dados!$L:$N, 3, FALSE), dados!$B:$C, 2, FALSE)=0,"",VLOOKUP(VLOOKUP($K55, dados!$L:$N, 3, FALSE), dados!$B:$C, 2, FALSE)), "")
                        )</f>
        <v/>
      </c>
      <c r="Q55" s="57" t="str">
        <f>IFERROR(IF(VLOOKUP($K55, dados!$L:$S, 8, FALSE)=0,"",VLOOKUP($K55, dados!$L:$S, 8, FALSE)), "")</f>
        <v/>
      </c>
    </row>
    <row r="56" spans="1:17" s="45" customFormat="1" ht="20.100000000000001" customHeight="1" x14ac:dyDescent="0.25">
      <c r="A56" s="42" t="str">
        <f>IFERROR(VLOOKUP($I56, dados!$A:$B, 2, FALSE), "")</f>
        <v/>
      </c>
      <c r="B56" s="42" t="str">
        <f>IFERROR(VLOOKUP($P56, dados!$A:$B, 2, FALSE), "")</f>
        <v/>
      </c>
      <c r="C56" s="42" t="str">
        <f>IFERROR(VLOOKUP($G56, dados!$G:$H, 2, FALSE), "")</f>
        <v/>
      </c>
      <c r="D56" s="42" t="str">
        <f>IFERROR(VLOOKUP($K56, dados!$L:$M, 2, FALSE), "")</f>
        <v/>
      </c>
      <c r="E56" s="43" t="str">
        <f>NOT(AND(
                                $F56=IFERROR(VLOOKUP($G56,  dados!$G:$J,  4,  FALSE),  ""),
                                $H56="",
                                $I56=IFERROR(VLOOKUP(VLOOKUP($G56,  dados!$G:$I,  3,  FALSE),  dados!$B:$C,  2,  FALSE),  "")
                            ))&amp;","&amp;NOT(AND(
                                $L56=$J56,
                                $M56="",
                                $N56=IFERROR(VLOOKUP($K56,  dados!$L:$S,  7,  FALSE),  ""),
                                $O56=IFERROR(VLOOKUP($K56,  dados!$L:$S,  6,  FALSE),  ""),
                                OR(
                                    $P56=IFERROR(VLOOKUP(VLOOKUP($G56, dados!$G:$J, 3, FALSE), dados!$B:$C, 2, FALSE), ""),
                                    $P56=IFERROR(VLOOKUP(VLOOKUP($K56, dados!$L:$N, 3, FALSE), dados!$B:$C, 2, FALSE), "")
                                ),
                                $Q56=IFERROR(VLOOKUP($K56, dados!$L:$S, 8, FALSE), "")
                            ))</f>
        <v>FALSO,FALSO</v>
      </c>
      <c r="F56" s="55" t="str">
        <f>IFERROR(IF(VLOOKUP($G56, dados!$G:$J, 4, FALSE)=0,"",VLOOKUP($G56, dados!$G:$J, 4, FALSE)), "")</f>
        <v/>
      </c>
      <c r="G56" s="56"/>
      <c r="H56" s="56"/>
      <c r="I56" s="56" t="str">
        <f>IFERROR(IF(VLOOKUP(VLOOKUP($G56, dados!$G:$I, 3, FALSE), dados!$B:$C, 2, FALSE)=0,"",VLOOKUP(VLOOKUP($G56, dados!$G:$I, 3, FALSE), dados!$B:$C, 2, FALSE)), "")</f>
        <v/>
      </c>
      <c r="J56" s="47" t="str">
        <f>IFERROR(IF(VLOOKUP(K56,dados!$L:$P,5,FALSE)=0,"",VLOOKUP(K56,dados!$L:$P,5,FALSE)),"")</f>
        <v/>
      </c>
      <c r="K56" s="56" t="str">
        <f>IFERROR(IF(VLOOKUP($L56, dados!$K:$O, 2, FALSE)=0,"",VLOOKUP($L56, dados!$K:$O, 2, FALSE)), "")</f>
        <v/>
      </c>
      <c r="L56" s="56"/>
      <c r="M56" s="56"/>
      <c r="N56" s="56" t="str">
        <f>IFERROR(IF(VLOOKUP($K56, dados!$L:$R, 7, FALSE)=0,"",VLOOKUP($K56, dados!$L:$R, 7, FALSE)), "")</f>
        <v/>
      </c>
      <c r="O56" s="56" t="str">
        <f>IFERROR(IF(VLOOKUP($K56, dados!$L:$R, 6, FALSE)=0,"",VLOOKUP($K56, dados!$L:$R, 6, FALSE)), "")</f>
        <v/>
      </c>
      <c r="P56" s="56" t="str">
        <f>IF(
                            $D56="",
                                IFERROR(IF(VLOOKUP(VLOOKUP($G56, dados!$G:$I, 3, FALSE), dados!$B:$C, 2, FALSE)=0,"",VLOOKUP(VLOOKUP($G56, dados!$G:$I, 3, FALSE), dados!$B:$C, 2, FALSE)), ""),
                                IFERROR(IF(VLOOKUP(VLOOKUP($K56, dados!$L:$N, 3, FALSE), dados!$B:$C, 2, FALSE)=0,"",VLOOKUP(VLOOKUP($K56, dados!$L:$N, 3, FALSE), dados!$B:$C, 2, FALSE)), "")
                        )</f>
        <v/>
      </c>
      <c r="Q56" s="59" t="str">
        <f>IFERROR(IF(VLOOKUP($K56, dados!$L:$S, 8, FALSE)=0,"",VLOOKUP($K56, dados!$L:$S, 8, FALSE)), "")</f>
        <v/>
      </c>
    </row>
    <row r="57" spans="1:17" s="45" customFormat="1" ht="20.100000000000001" customHeight="1" x14ac:dyDescent="0.25">
      <c r="A57" s="42" t="str">
        <f>IFERROR(VLOOKUP($I57, dados!$A:$B, 2, FALSE), "")</f>
        <v/>
      </c>
      <c r="B57" s="42" t="str">
        <f>IFERROR(VLOOKUP($P57, dados!$A:$B, 2, FALSE), "")</f>
        <v/>
      </c>
      <c r="C57" s="42" t="str">
        <f>IFERROR(VLOOKUP($G57, dados!$G:$H, 2, FALSE), "")</f>
        <v/>
      </c>
      <c r="D57" s="42" t="str">
        <f>IFERROR(VLOOKUP($K57, dados!$L:$M, 2, FALSE), "")</f>
        <v/>
      </c>
      <c r="E57" s="43" t="str">
        <f>NOT(AND(
                                $F57=IFERROR(VLOOKUP($G57,  dados!$G:$J,  4,  FALSE),  ""),
                                $H57="",
                                $I57=IFERROR(VLOOKUP(VLOOKUP($G57,  dados!$G:$I,  3,  FALSE),  dados!$B:$C,  2,  FALSE),  "")
                            ))&amp;","&amp;NOT(AND(
                                $L57=$J57,
                                $M57="",
                                $N57=IFERROR(VLOOKUP($K57,  dados!$L:$S,  7,  FALSE),  ""),
                                $O57=IFERROR(VLOOKUP($K57,  dados!$L:$S,  6,  FALSE),  ""),
                                OR(
                                    $P57=IFERROR(VLOOKUP(VLOOKUP($G57, dados!$G:$J, 3, FALSE), dados!$B:$C, 2, FALSE), ""),
                                    $P57=IFERROR(VLOOKUP(VLOOKUP($K57, dados!$L:$N, 3, FALSE), dados!$B:$C, 2, FALSE), "")
                                ),
                                $Q57=IFERROR(VLOOKUP($K57, dados!$L:$S, 8, FALSE), "")
                            ))</f>
        <v>FALSO,FALSO</v>
      </c>
      <c r="F57" s="51" t="str">
        <f>IFERROR(IF(VLOOKUP($G57, dados!$G:$J, 4, FALSE)=0,"",VLOOKUP($G57, dados!$G:$J, 4, FALSE)), "")</f>
        <v/>
      </c>
      <c r="G57" s="52"/>
      <c r="H57" s="52"/>
      <c r="I57" s="52" t="str">
        <f>IFERROR(IF(VLOOKUP(VLOOKUP($G57, dados!$G:$I, 3, FALSE), dados!$B:$C, 2, FALSE)=0,"",VLOOKUP(VLOOKUP($G57, dados!$G:$I, 3, FALSE), dados!$B:$C, 2, FALSE)), "")</f>
        <v/>
      </c>
      <c r="J57" s="44" t="str">
        <f>IFERROR(IF(VLOOKUP(K57,dados!$L:$P,5,FALSE)=0,"",VLOOKUP(K57,dados!$L:$P,5,FALSE)),"")</f>
        <v/>
      </c>
      <c r="K57" s="52" t="str">
        <f>IFERROR(IF(VLOOKUP($L57, dados!$K:$O, 2, FALSE)=0,"",VLOOKUP($L57, dados!$K:$O, 2, FALSE)), "")</f>
        <v/>
      </c>
      <c r="L57" s="52"/>
      <c r="M57" s="52"/>
      <c r="N57" s="52" t="str">
        <f>IFERROR(IF(VLOOKUP($K57, dados!$L:$R, 7, FALSE)=0,"",VLOOKUP($K57, dados!$L:$R, 7, FALSE)), "")</f>
        <v/>
      </c>
      <c r="O57" s="52" t="str">
        <f>IFERROR(IF(VLOOKUP($K57, dados!$L:$R, 6, FALSE)=0,"",VLOOKUP($K57, dados!$L:$R, 6, FALSE)), "")</f>
        <v/>
      </c>
      <c r="P57" s="52" t="str">
        <f>IF(
                            $D57="",
                                IFERROR(IF(VLOOKUP(VLOOKUP($G57, dados!$G:$I, 3, FALSE), dados!$B:$C, 2, FALSE)=0,"",VLOOKUP(VLOOKUP($G57, dados!$G:$I, 3, FALSE), dados!$B:$C, 2, FALSE)), ""),
                                IFERROR(IF(VLOOKUP(VLOOKUP($K57, dados!$L:$N, 3, FALSE), dados!$B:$C, 2, FALSE)=0,"",VLOOKUP(VLOOKUP($K57, dados!$L:$N, 3, FALSE), dados!$B:$C, 2, FALSE)), "")
                        )</f>
        <v/>
      </c>
      <c r="Q57" s="57" t="str">
        <f>IFERROR(IF(VLOOKUP($K57, dados!$L:$S, 8, FALSE)=0,"",VLOOKUP($K57, dados!$L:$S, 8, FALSE)), "")</f>
        <v/>
      </c>
    </row>
    <row r="58" spans="1:17" s="45" customFormat="1" ht="20.100000000000001" customHeight="1" x14ac:dyDescent="0.25">
      <c r="A58" s="42" t="str">
        <f>IFERROR(VLOOKUP($I58, dados!$A:$B, 2, FALSE), "")</f>
        <v/>
      </c>
      <c r="B58" s="42" t="str">
        <f>IFERROR(VLOOKUP($P58, dados!$A:$B, 2, FALSE), "")</f>
        <v/>
      </c>
      <c r="C58" s="42" t="str">
        <f>IFERROR(VLOOKUP($G58, dados!$G:$H, 2, FALSE), "")</f>
        <v/>
      </c>
      <c r="D58" s="42" t="str">
        <f>IFERROR(VLOOKUP($K58, dados!$L:$M, 2, FALSE), "")</f>
        <v/>
      </c>
      <c r="E58" s="43" t="str">
        <f>NOT(AND(
                                $F58=IFERROR(VLOOKUP($G58,  dados!$G:$J,  4,  FALSE),  ""),
                                $H58="",
                                $I58=IFERROR(VLOOKUP(VLOOKUP($G58,  dados!$G:$I,  3,  FALSE),  dados!$B:$C,  2,  FALSE),  "")
                            ))&amp;","&amp;NOT(AND(
                                $L58=$J58,
                                $M58="",
                                $N58=IFERROR(VLOOKUP($K58,  dados!$L:$S,  7,  FALSE),  ""),
                                $O58=IFERROR(VLOOKUP($K58,  dados!$L:$S,  6,  FALSE),  ""),
                                OR(
                                    $P58=IFERROR(VLOOKUP(VLOOKUP($G58, dados!$G:$J, 3, FALSE), dados!$B:$C, 2, FALSE), ""),
                                    $P58=IFERROR(VLOOKUP(VLOOKUP($K58, dados!$L:$N, 3, FALSE), dados!$B:$C, 2, FALSE), "")
                                ),
                                $Q58=IFERROR(VLOOKUP($K58, dados!$L:$S, 8, FALSE), "")
                            ))</f>
        <v>FALSO,FALSO</v>
      </c>
      <c r="F58" s="55" t="str">
        <f>IFERROR(IF(VLOOKUP($G58, dados!$G:$J, 4, FALSE)=0,"",VLOOKUP($G58, dados!$G:$J, 4, FALSE)), "")</f>
        <v/>
      </c>
      <c r="G58" s="56"/>
      <c r="H58" s="56"/>
      <c r="I58" s="56" t="str">
        <f>IFERROR(IF(VLOOKUP(VLOOKUP($G58, dados!$G:$I, 3, FALSE), dados!$B:$C, 2, FALSE)=0,"",VLOOKUP(VLOOKUP($G58, dados!$G:$I, 3, FALSE), dados!$B:$C, 2, FALSE)), "")</f>
        <v/>
      </c>
      <c r="J58" s="47" t="str">
        <f>IFERROR(IF(VLOOKUP(K58,dados!$L:$P,5,FALSE)=0,"",VLOOKUP(K58,dados!$L:$P,5,FALSE)),"")</f>
        <v/>
      </c>
      <c r="K58" s="56" t="str">
        <f>IFERROR(IF(VLOOKUP($L58, dados!$K:$O, 2, FALSE)=0,"",VLOOKUP($L58, dados!$K:$O, 2, FALSE)), "")</f>
        <v/>
      </c>
      <c r="L58" s="56"/>
      <c r="M58" s="56"/>
      <c r="N58" s="56" t="str">
        <f>IFERROR(IF(VLOOKUP($K58, dados!$L:$R, 7, FALSE)=0,"",VLOOKUP($K58, dados!$L:$R, 7, FALSE)), "")</f>
        <v/>
      </c>
      <c r="O58" s="56" t="str">
        <f>IFERROR(IF(VLOOKUP($K58, dados!$L:$R, 6, FALSE)=0,"",VLOOKUP($K58, dados!$L:$R, 6, FALSE)), "")</f>
        <v/>
      </c>
      <c r="P58" s="56" t="str">
        <f>IF(
                            $D58="",
                                IFERROR(IF(VLOOKUP(VLOOKUP($G58, dados!$G:$I, 3, FALSE), dados!$B:$C, 2, FALSE)=0,"",VLOOKUP(VLOOKUP($G58, dados!$G:$I, 3, FALSE), dados!$B:$C, 2, FALSE)), ""),
                                IFERROR(IF(VLOOKUP(VLOOKUP($K58, dados!$L:$N, 3, FALSE), dados!$B:$C, 2, FALSE)=0,"",VLOOKUP(VLOOKUP($K58, dados!$L:$N, 3, FALSE), dados!$B:$C, 2, FALSE)), "")
                        )</f>
        <v/>
      </c>
      <c r="Q58" s="59" t="str">
        <f>IFERROR(IF(VLOOKUP($K58, dados!$L:$S, 8, FALSE)=0,"",VLOOKUP($K58, dados!$L:$S, 8, FALSE)), "")</f>
        <v/>
      </c>
    </row>
    <row r="59" spans="1:17" s="45" customFormat="1" ht="20.100000000000001" customHeight="1" x14ac:dyDescent="0.25">
      <c r="A59" s="42" t="str">
        <f>IFERROR(VLOOKUP($I59, dados!$A:$B, 2, FALSE), "")</f>
        <v/>
      </c>
      <c r="B59" s="42" t="str">
        <f>IFERROR(VLOOKUP($P59, dados!$A:$B, 2, FALSE), "")</f>
        <v/>
      </c>
      <c r="C59" s="42" t="str">
        <f>IFERROR(VLOOKUP($G59, dados!$G:$H, 2, FALSE), "")</f>
        <v/>
      </c>
      <c r="D59" s="42" t="str">
        <f>IFERROR(VLOOKUP($K59, dados!$L:$M, 2, FALSE), "")</f>
        <v/>
      </c>
      <c r="E59" s="43" t="str">
        <f>NOT(AND(
                                $F59=IFERROR(VLOOKUP($G59,  dados!$G:$J,  4,  FALSE),  ""),
                                $H59="",
                                $I59=IFERROR(VLOOKUP(VLOOKUP($G59,  dados!$G:$I,  3,  FALSE),  dados!$B:$C,  2,  FALSE),  "")
                            ))&amp;","&amp;NOT(AND(
                                $L59=$J59,
                                $M59="",
                                $N59=IFERROR(VLOOKUP($K59,  dados!$L:$S,  7,  FALSE),  ""),
                                $O59=IFERROR(VLOOKUP($K59,  dados!$L:$S,  6,  FALSE),  ""),
                                OR(
                                    $P59=IFERROR(VLOOKUP(VLOOKUP($G59, dados!$G:$J, 3, FALSE), dados!$B:$C, 2, FALSE), ""),
                                    $P59=IFERROR(VLOOKUP(VLOOKUP($K59, dados!$L:$N, 3, FALSE), dados!$B:$C, 2, FALSE), "")
                                ),
                                $Q59=IFERROR(VLOOKUP($K59, dados!$L:$S, 8, FALSE), "")
                            ))</f>
        <v>FALSO,FALSO</v>
      </c>
      <c r="F59" s="51" t="str">
        <f>IFERROR(IF(VLOOKUP($G59, dados!$G:$J, 4, FALSE)=0,"",VLOOKUP($G59, dados!$G:$J, 4, FALSE)), "")</f>
        <v/>
      </c>
      <c r="G59" s="52"/>
      <c r="H59" s="52"/>
      <c r="I59" s="52" t="str">
        <f>IFERROR(IF(VLOOKUP(VLOOKUP($G59, dados!$G:$I, 3, FALSE), dados!$B:$C, 2, FALSE)=0,"",VLOOKUP(VLOOKUP($G59, dados!$G:$I, 3, FALSE), dados!$B:$C, 2, FALSE)), "")</f>
        <v/>
      </c>
      <c r="J59" s="44" t="str">
        <f>IFERROR(IF(VLOOKUP(K59,dados!$L:$P,5,FALSE)=0,"",VLOOKUP(K59,dados!$L:$P,5,FALSE)),"")</f>
        <v/>
      </c>
      <c r="K59" s="52" t="str">
        <f>IFERROR(IF(VLOOKUP($L59, dados!$K:$O, 2, FALSE)=0,"",VLOOKUP($L59, dados!$K:$O, 2, FALSE)), "")</f>
        <v/>
      </c>
      <c r="L59" s="52"/>
      <c r="M59" s="52"/>
      <c r="N59" s="52" t="str">
        <f>IFERROR(IF(VLOOKUP($K59, dados!$L:$R, 7, FALSE)=0,"",VLOOKUP($K59, dados!$L:$R, 7, FALSE)), "")</f>
        <v/>
      </c>
      <c r="O59" s="52" t="str">
        <f>IFERROR(IF(VLOOKUP($K59, dados!$L:$R, 6, FALSE)=0,"",VLOOKUP($K59, dados!$L:$R, 6, FALSE)), "")</f>
        <v/>
      </c>
      <c r="P59" s="52" t="str">
        <f>IF(
                            $D59="",
                                IFERROR(IF(VLOOKUP(VLOOKUP($G59, dados!$G:$I, 3, FALSE), dados!$B:$C, 2, FALSE)=0,"",VLOOKUP(VLOOKUP($G59, dados!$G:$I, 3, FALSE), dados!$B:$C, 2, FALSE)), ""),
                                IFERROR(IF(VLOOKUP(VLOOKUP($K59, dados!$L:$N, 3, FALSE), dados!$B:$C, 2, FALSE)=0,"",VLOOKUP(VLOOKUP($K59, dados!$L:$N, 3, FALSE), dados!$B:$C, 2, FALSE)), "")
                        )</f>
        <v/>
      </c>
      <c r="Q59" s="57" t="str">
        <f>IFERROR(IF(VLOOKUP($K59, dados!$L:$S, 8, FALSE)=0,"",VLOOKUP($K59, dados!$L:$S, 8, FALSE)), "")</f>
        <v/>
      </c>
    </row>
    <row r="60" spans="1:17" s="45" customFormat="1" ht="20.100000000000001" customHeight="1" x14ac:dyDescent="0.25">
      <c r="A60" s="42" t="str">
        <f>IFERROR(VLOOKUP($I60, dados!$A:$B, 2, FALSE), "")</f>
        <v/>
      </c>
      <c r="B60" s="42" t="str">
        <f>IFERROR(VLOOKUP($P60, dados!$A:$B, 2, FALSE), "")</f>
        <v/>
      </c>
      <c r="C60" s="42" t="str">
        <f>IFERROR(VLOOKUP($G60, dados!$G:$H, 2, FALSE), "")</f>
        <v/>
      </c>
      <c r="D60" s="42" t="str">
        <f>IFERROR(VLOOKUP($K60, dados!$L:$M, 2, FALSE), "")</f>
        <v/>
      </c>
      <c r="E60" s="43" t="str">
        <f>NOT(AND(
                                $F60=IFERROR(VLOOKUP($G60,  dados!$G:$J,  4,  FALSE),  ""),
                                $H60="",
                                $I60=IFERROR(VLOOKUP(VLOOKUP($G60,  dados!$G:$I,  3,  FALSE),  dados!$B:$C,  2,  FALSE),  "")
                            ))&amp;","&amp;NOT(AND(
                                $L60=$J60,
                                $M60="",
                                $N60=IFERROR(VLOOKUP($K60,  dados!$L:$S,  7,  FALSE),  ""),
                                $O60=IFERROR(VLOOKUP($K60,  dados!$L:$S,  6,  FALSE),  ""),
                                OR(
                                    $P60=IFERROR(VLOOKUP(VLOOKUP($G60, dados!$G:$J, 3, FALSE), dados!$B:$C, 2, FALSE), ""),
                                    $P60=IFERROR(VLOOKUP(VLOOKUP($K60, dados!$L:$N, 3, FALSE), dados!$B:$C, 2, FALSE), "")
                                ),
                                $Q60=IFERROR(VLOOKUP($K60, dados!$L:$S, 8, FALSE), "")
                            ))</f>
        <v>FALSO,FALSO</v>
      </c>
      <c r="F60" s="55" t="str">
        <f>IFERROR(IF(VLOOKUP($G60, dados!$G:$J, 4, FALSE)=0,"",VLOOKUP($G60, dados!$G:$J, 4, FALSE)), "")</f>
        <v/>
      </c>
      <c r="G60" s="56"/>
      <c r="H60" s="56"/>
      <c r="I60" s="56" t="str">
        <f>IFERROR(IF(VLOOKUP(VLOOKUP($G60, dados!$G:$I, 3, FALSE), dados!$B:$C, 2, FALSE)=0,"",VLOOKUP(VLOOKUP($G60, dados!$G:$I, 3, FALSE), dados!$B:$C, 2, FALSE)), "")</f>
        <v/>
      </c>
      <c r="J60" s="47" t="str">
        <f>IFERROR(IF(VLOOKUP(K60,dados!$L:$P,5,FALSE)=0,"",VLOOKUP(K60,dados!$L:$P,5,FALSE)),"")</f>
        <v/>
      </c>
      <c r="K60" s="56" t="str">
        <f>IFERROR(IF(VLOOKUP($L60, dados!$K:$O, 2, FALSE)=0,"",VLOOKUP($L60, dados!$K:$O, 2, FALSE)), "")</f>
        <v/>
      </c>
      <c r="L60" s="56"/>
      <c r="M60" s="56"/>
      <c r="N60" s="56" t="str">
        <f>IFERROR(IF(VLOOKUP($K60, dados!$L:$R, 7, FALSE)=0,"",VLOOKUP($K60, dados!$L:$R, 7, FALSE)), "")</f>
        <v/>
      </c>
      <c r="O60" s="56" t="str">
        <f>IFERROR(IF(VLOOKUP($K60, dados!$L:$R, 6, FALSE)=0,"",VLOOKUP($K60, dados!$L:$R, 6, FALSE)), "")</f>
        <v/>
      </c>
      <c r="P60" s="56" t="str">
        <f>IF(
                            $D60="",
                                IFERROR(IF(VLOOKUP(VLOOKUP($G60, dados!$G:$I, 3, FALSE), dados!$B:$C, 2, FALSE)=0,"",VLOOKUP(VLOOKUP($G60, dados!$G:$I, 3, FALSE), dados!$B:$C, 2, FALSE)), ""),
                                IFERROR(IF(VLOOKUP(VLOOKUP($K60, dados!$L:$N, 3, FALSE), dados!$B:$C, 2, FALSE)=0,"",VLOOKUP(VLOOKUP($K60, dados!$L:$N, 3, FALSE), dados!$B:$C, 2, FALSE)), "")
                        )</f>
        <v/>
      </c>
      <c r="Q60" s="59" t="str">
        <f>IFERROR(IF(VLOOKUP($K60, dados!$L:$S, 8, FALSE)=0,"",VLOOKUP($K60, dados!$L:$S, 8, FALSE)), "")</f>
        <v/>
      </c>
    </row>
    <row r="61" spans="1:17" s="45" customFormat="1" ht="20.100000000000001" customHeight="1" x14ac:dyDescent="0.25">
      <c r="A61" s="42" t="str">
        <f>IFERROR(VLOOKUP($I61, dados!$A:$B, 2, FALSE), "")</f>
        <v/>
      </c>
      <c r="B61" s="42" t="str">
        <f>IFERROR(VLOOKUP($P61, dados!$A:$B, 2, FALSE), "")</f>
        <v/>
      </c>
      <c r="C61" s="42" t="str">
        <f>IFERROR(VLOOKUP($G61, dados!$G:$H, 2, FALSE), "")</f>
        <v/>
      </c>
      <c r="D61" s="42" t="str">
        <f>IFERROR(VLOOKUP($K61, dados!$L:$M, 2, FALSE), "")</f>
        <v/>
      </c>
      <c r="E61" s="43" t="str">
        <f>NOT(AND(
                                $F61=IFERROR(VLOOKUP($G61,  dados!$G:$J,  4,  FALSE),  ""),
                                $H61="",
                                $I61=IFERROR(VLOOKUP(VLOOKUP($G61,  dados!$G:$I,  3,  FALSE),  dados!$B:$C,  2,  FALSE),  "")
                            ))&amp;","&amp;NOT(AND(
                                $L61=$J61,
                                $M61="",
                                $N61=IFERROR(VLOOKUP($K61,  dados!$L:$S,  7,  FALSE),  ""),
                                $O61=IFERROR(VLOOKUP($K61,  dados!$L:$S,  6,  FALSE),  ""),
                                OR(
                                    $P61=IFERROR(VLOOKUP(VLOOKUP($G61, dados!$G:$J, 3, FALSE), dados!$B:$C, 2, FALSE), ""),
                                    $P61=IFERROR(VLOOKUP(VLOOKUP($K61, dados!$L:$N, 3, FALSE), dados!$B:$C, 2, FALSE), "")
                                ),
                                $Q61=IFERROR(VLOOKUP($K61, dados!$L:$S, 8, FALSE), "")
                            ))</f>
        <v>FALSO,FALSO</v>
      </c>
      <c r="F61" s="51" t="str">
        <f>IFERROR(IF(VLOOKUP($G61, dados!$G:$J, 4, FALSE)=0,"",VLOOKUP($G61, dados!$G:$J, 4, FALSE)), "")</f>
        <v/>
      </c>
      <c r="G61" s="52"/>
      <c r="H61" s="52"/>
      <c r="I61" s="52" t="str">
        <f>IFERROR(IF(VLOOKUP(VLOOKUP($G61, dados!$G:$I, 3, FALSE), dados!$B:$C, 2, FALSE)=0,"",VLOOKUP(VLOOKUP($G61, dados!$G:$I, 3, FALSE), dados!$B:$C, 2, FALSE)), "")</f>
        <v/>
      </c>
      <c r="J61" s="44" t="str">
        <f>IFERROR(IF(VLOOKUP(K61,dados!$L:$P,5,FALSE)=0,"",VLOOKUP(K61,dados!$L:$P,5,FALSE)),"")</f>
        <v/>
      </c>
      <c r="K61" s="52" t="str">
        <f>IFERROR(IF(VLOOKUP($L61, dados!$K:$O, 2, FALSE)=0,"",VLOOKUP($L61, dados!$K:$O, 2, FALSE)), "")</f>
        <v/>
      </c>
      <c r="L61" s="52"/>
      <c r="M61" s="52"/>
      <c r="N61" s="52" t="str">
        <f>IFERROR(IF(VLOOKUP($K61, dados!$L:$R, 7, FALSE)=0,"",VLOOKUP($K61, dados!$L:$R, 7, FALSE)), "")</f>
        <v/>
      </c>
      <c r="O61" s="52" t="str">
        <f>IFERROR(IF(VLOOKUP($K61, dados!$L:$R, 6, FALSE)=0,"",VLOOKUP($K61, dados!$L:$R, 6, FALSE)), "")</f>
        <v/>
      </c>
      <c r="P61" s="52" t="str">
        <f>IF(
                            $D61="",
                                IFERROR(IF(VLOOKUP(VLOOKUP($G61, dados!$G:$I, 3, FALSE), dados!$B:$C, 2, FALSE)=0,"",VLOOKUP(VLOOKUP($G61, dados!$G:$I, 3, FALSE), dados!$B:$C, 2, FALSE)), ""),
                                IFERROR(IF(VLOOKUP(VLOOKUP($K61, dados!$L:$N, 3, FALSE), dados!$B:$C, 2, FALSE)=0,"",VLOOKUP(VLOOKUP($K61, dados!$L:$N, 3, FALSE), dados!$B:$C, 2, FALSE)), "")
                        )</f>
        <v/>
      </c>
      <c r="Q61" s="57" t="str">
        <f>IFERROR(IF(VLOOKUP($K61, dados!$L:$S, 8, FALSE)=0,"",VLOOKUP($K61, dados!$L:$S, 8, FALSE)), "")</f>
        <v/>
      </c>
    </row>
    <row r="62" spans="1:17" s="45" customFormat="1" ht="20.100000000000001" customHeight="1" x14ac:dyDescent="0.25">
      <c r="A62" s="42" t="str">
        <f>IFERROR(VLOOKUP($I62, dados!$A:$B, 2, FALSE), "")</f>
        <v/>
      </c>
      <c r="B62" s="42" t="str">
        <f>IFERROR(VLOOKUP($P62, dados!$A:$B, 2, FALSE), "")</f>
        <v/>
      </c>
      <c r="C62" s="42" t="str">
        <f>IFERROR(VLOOKUP($G62, dados!$G:$H, 2, FALSE), "")</f>
        <v/>
      </c>
      <c r="D62" s="42" t="str">
        <f>IFERROR(VLOOKUP($K62, dados!$L:$M, 2, FALSE), "")</f>
        <v/>
      </c>
      <c r="E62" s="43" t="str">
        <f>NOT(AND(
                                $F62=IFERROR(VLOOKUP($G62,  dados!$G:$J,  4,  FALSE),  ""),
                                $H62="",
                                $I62=IFERROR(VLOOKUP(VLOOKUP($G62,  dados!$G:$I,  3,  FALSE),  dados!$B:$C,  2,  FALSE),  "")
                            ))&amp;","&amp;NOT(AND(
                                $L62=$J62,
                                $M62="",
                                $N62=IFERROR(VLOOKUP($K62,  dados!$L:$S,  7,  FALSE),  ""),
                                $O62=IFERROR(VLOOKUP($K62,  dados!$L:$S,  6,  FALSE),  ""),
                                OR(
                                    $P62=IFERROR(VLOOKUP(VLOOKUP($G62, dados!$G:$J, 3, FALSE), dados!$B:$C, 2, FALSE), ""),
                                    $P62=IFERROR(VLOOKUP(VLOOKUP($K62, dados!$L:$N, 3, FALSE), dados!$B:$C, 2, FALSE), "")
                                ),
                                $Q62=IFERROR(VLOOKUP($K62, dados!$L:$S, 8, FALSE), "")
                            ))</f>
        <v>FALSO,FALSO</v>
      </c>
      <c r="F62" s="55" t="str">
        <f>IFERROR(IF(VLOOKUP($G62, dados!$G:$J, 4, FALSE)=0,"",VLOOKUP($G62, dados!$G:$J, 4, FALSE)), "")</f>
        <v/>
      </c>
      <c r="G62" s="56"/>
      <c r="H62" s="56"/>
      <c r="I62" s="56" t="str">
        <f>IFERROR(IF(VLOOKUP(VLOOKUP($G62, dados!$G:$I, 3, FALSE), dados!$B:$C, 2, FALSE)=0,"",VLOOKUP(VLOOKUP($G62, dados!$G:$I, 3, FALSE), dados!$B:$C, 2, FALSE)), "")</f>
        <v/>
      </c>
      <c r="J62" s="47" t="str">
        <f>IFERROR(IF(VLOOKUP(K62,dados!$L:$P,5,FALSE)=0,"",VLOOKUP(K62,dados!$L:$P,5,FALSE)),"")</f>
        <v/>
      </c>
      <c r="K62" s="56" t="str">
        <f>IFERROR(IF(VLOOKUP($L62, dados!$K:$O, 2, FALSE)=0,"",VLOOKUP($L62, dados!$K:$O, 2, FALSE)), "")</f>
        <v/>
      </c>
      <c r="L62" s="56"/>
      <c r="M62" s="56"/>
      <c r="N62" s="56" t="str">
        <f>IFERROR(IF(VLOOKUP($K62, dados!$L:$R, 7, FALSE)=0,"",VLOOKUP($K62, dados!$L:$R, 7, FALSE)), "")</f>
        <v/>
      </c>
      <c r="O62" s="56" t="str">
        <f>IFERROR(IF(VLOOKUP($K62, dados!$L:$R, 6, FALSE)=0,"",VLOOKUP($K62, dados!$L:$R, 6, FALSE)), "")</f>
        <v/>
      </c>
      <c r="P62" s="56" t="str">
        <f>IF(
                            $D62="",
                                IFERROR(IF(VLOOKUP(VLOOKUP($G62, dados!$G:$I, 3, FALSE), dados!$B:$C, 2, FALSE)=0,"",VLOOKUP(VLOOKUP($G62, dados!$G:$I, 3, FALSE), dados!$B:$C, 2, FALSE)), ""),
                                IFERROR(IF(VLOOKUP(VLOOKUP($K62, dados!$L:$N, 3, FALSE), dados!$B:$C, 2, FALSE)=0,"",VLOOKUP(VLOOKUP($K62, dados!$L:$N, 3, FALSE), dados!$B:$C, 2, FALSE)), "")
                        )</f>
        <v/>
      </c>
      <c r="Q62" s="59" t="str">
        <f>IFERROR(IF(VLOOKUP($K62, dados!$L:$S, 8, FALSE)=0,"",VLOOKUP($K62, dados!$L:$S, 8, FALSE)), "")</f>
        <v/>
      </c>
    </row>
    <row r="63" spans="1:17" s="45" customFormat="1" ht="20.100000000000001" customHeight="1" x14ac:dyDescent="0.25">
      <c r="A63" s="42" t="str">
        <f>IFERROR(VLOOKUP($I63, dados!$A:$B, 2, FALSE), "")</f>
        <v/>
      </c>
      <c r="B63" s="42" t="str">
        <f>IFERROR(VLOOKUP($P63, dados!$A:$B, 2, FALSE), "")</f>
        <v/>
      </c>
      <c r="C63" s="42" t="str">
        <f>IFERROR(VLOOKUP($G63, dados!$G:$H, 2, FALSE), "")</f>
        <v/>
      </c>
      <c r="D63" s="42" t="str">
        <f>IFERROR(VLOOKUP($K63, dados!$L:$M, 2, FALSE), "")</f>
        <v/>
      </c>
      <c r="E63" s="43" t="str">
        <f>NOT(AND(
                                $F63=IFERROR(VLOOKUP($G63,  dados!$G:$J,  4,  FALSE),  ""),
                                $H63="",
                                $I63=IFERROR(VLOOKUP(VLOOKUP($G63,  dados!$G:$I,  3,  FALSE),  dados!$B:$C,  2,  FALSE),  "")
                            ))&amp;","&amp;NOT(AND(
                                $L63=$J63,
                                $M63="",
                                $N63=IFERROR(VLOOKUP($K63,  dados!$L:$S,  7,  FALSE),  ""),
                                $O63=IFERROR(VLOOKUP($K63,  dados!$L:$S,  6,  FALSE),  ""),
                                OR(
                                    $P63=IFERROR(VLOOKUP(VLOOKUP($G63, dados!$G:$J, 3, FALSE), dados!$B:$C, 2, FALSE), ""),
                                    $P63=IFERROR(VLOOKUP(VLOOKUP($K63, dados!$L:$N, 3, FALSE), dados!$B:$C, 2, FALSE), "")
                                ),
                                $Q63=IFERROR(VLOOKUP($K63, dados!$L:$S, 8, FALSE), "")
                            ))</f>
        <v>FALSO,FALSO</v>
      </c>
      <c r="F63" s="51" t="str">
        <f>IFERROR(IF(VLOOKUP($G63, dados!$G:$J, 4, FALSE)=0,"",VLOOKUP($G63, dados!$G:$J, 4, FALSE)), "")</f>
        <v/>
      </c>
      <c r="G63" s="52"/>
      <c r="H63" s="52"/>
      <c r="I63" s="52" t="str">
        <f>IFERROR(IF(VLOOKUP(VLOOKUP($G63, dados!$G:$I, 3, FALSE), dados!$B:$C, 2, FALSE)=0,"",VLOOKUP(VLOOKUP($G63, dados!$G:$I, 3, FALSE), dados!$B:$C, 2, FALSE)), "")</f>
        <v/>
      </c>
      <c r="J63" s="44" t="str">
        <f>IFERROR(IF(VLOOKUP(K63,dados!$L:$P,5,FALSE)=0,"",VLOOKUP(K63,dados!$L:$P,5,FALSE)),"")</f>
        <v/>
      </c>
      <c r="K63" s="52" t="str">
        <f>IFERROR(IF(VLOOKUP($L63, dados!$K:$O, 2, FALSE)=0,"",VLOOKUP($L63, dados!$K:$O, 2, FALSE)), "")</f>
        <v/>
      </c>
      <c r="L63" s="52"/>
      <c r="M63" s="52"/>
      <c r="N63" s="52" t="str">
        <f>IFERROR(IF(VLOOKUP($K63, dados!$L:$R, 7, FALSE)=0,"",VLOOKUP($K63, dados!$L:$R, 7, FALSE)), "")</f>
        <v/>
      </c>
      <c r="O63" s="52" t="str">
        <f>IFERROR(IF(VLOOKUP($K63, dados!$L:$R, 6, FALSE)=0,"",VLOOKUP($K63, dados!$L:$R, 6, FALSE)), "")</f>
        <v/>
      </c>
      <c r="P63" s="52" t="str">
        <f>IF(
                            $D63="",
                                IFERROR(IF(VLOOKUP(VLOOKUP($G63, dados!$G:$I, 3, FALSE), dados!$B:$C, 2, FALSE)=0,"",VLOOKUP(VLOOKUP($G63, dados!$G:$I, 3, FALSE), dados!$B:$C, 2, FALSE)), ""),
                                IFERROR(IF(VLOOKUP(VLOOKUP($K63, dados!$L:$N, 3, FALSE), dados!$B:$C, 2, FALSE)=0,"",VLOOKUP(VLOOKUP($K63, dados!$L:$N, 3, FALSE), dados!$B:$C, 2, FALSE)), "")
                        )</f>
        <v/>
      </c>
      <c r="Q63" s="57" t="str">
        <f>IFERROR(IF(VLOOKUP($K63, dados!$L:$S, 8, FALSE)=0,"",VLOOKUP($K63, dados!$L:$S, 8, FALSE)), "")</f>
        <v/>
      </c>
    </row>
    <row r="64" spans="1:17" s="45" customFormat="1" ht="20.100000000000001" customHeight="1" x14ac:dyDescent="0.25">
      <c r="A64" s="42" t="str">
        <f>IFERROR(VLOOKUP($I64, dados!$A:$B, 2, FALSE), "")</f>
        <v/>
      </c>
      <c r="B64" s="42" t="str">
        <f>IFERROR(VLOOKUP($P64, dados!$A:$B, 2, FALSE), "")</f>
        <v/>
      </c>
      <c r="C64" s="42" t="str">
        <f>IFERROR(VLOOKUP($G64, dados!$G:$H, 2, FALSE), "")</f>
        <v/>
      </c>
      <c r="D64" s="42" t="str">
        <f>IFERROR(VLOOKUP($K64, dados!$L:$M, 2, FALSE), "")</f>
        <v/>
      </c>
      <c r="E64" s="43" t="str">
        <f>NOT(AND(
                                $F64=IFERROR(VLOOKUP($G64,  dados!$G:$J,  4,  FALSE),  ""),
                                $H64="",
                                $I64=IFERROR(VLOOKUP(VLOOKUP($G64,  dados!$G:$I,  3,  FALSE),  dados!$B:$C,  2,  FALSE),  "")
                            ))&amp;","&amp;NOT(AND(
                                $L64=$J64,
                                $M64="",
                                $N64=IFERROR(VLOOKUP($K64,  dados!$L:$S,  7,  FALSE),  ""),
                                $O64=IFERROR(VLOOKUP($K64,  dados!$L:$S,  6,  FALSE),  ""),
                                OR(
                                    $P64=IFERROR(VLOOKUP(VLOOKUP($G64, dados!$G:$J, 3, FALSE), dados!$B:$C, 2, FALSE), ""),
                                    $P64=IFERROR(VLOOKUP(VLOOKUP($K64, dados!$L:$N, 3, FALSE), dados!$B:$C, 2, FALSE), "")
                                ),
                                $Q64=IFERROR(VLOOKUP($K64, dados!$L:$S, 8, FALSE), "")
                            ))</f>
        <v>FALSO,FALSO</v>
      </c>
      <c r="F64" s="55" t="str">
        <f>IFERROR(IF(VLOOKUP($G64, dados!$G:$J, 4, FALSE)=0,"",VLOOKUP($G64, dados!$G:$J, 4, FALSE)), "")</f>
        <v/>
      </c>
      <c r="G64" s="56"/>
      <c r="H64" s="56"/>
      <c r="I64" s="56" t="str">
        <f>IFERROR(IF(VLOOKUP(VLOOKUP($G64, dados!$G:$I, 3, FALSE), dados!$B:$C, 2, FALSE)=0,"",VLOOKUP(VLOOKUP($G64, dados!$G:$I, 3, FALSE), dados!$B:$C, 2, FALSE)), "")</f>
        <v/>
      </c>
      <c r="J64" s="47" t="str">
        <f>IFERROR(IF(VLOOKUP(K64,dados!$L:$P,5,FALSE)=0,"",VLOOKUP(K64,dados!$L:$P,5,FALSE)),"")</f>
        <v/>
      </c>
      <c r="K64" s="56" t="str">
        <f>IFERROR(IF(VLOOKUP($L64, dados!$K:$O, 2, FALSE)=0,"",VLOOKUP($L64, dados!$K:$O, 2, FALSE)), "")</f>
        <v/>
      </c>
      <c r="L64" s="56"/>
      <c r="M64" s="56"/>
      <c r="N64" s="56" t="str">
        <f>IFERROR(IF(VLOOKUP($K64, dados!$L:$R, 7, FALSE)=0,"",VLOOKUP($K64, dados!$L:$R, 7, FALSE)), "")</f>
        <v/>
      </c>
      <c r="O64" s="56" t="str">
        <f>IFERROR(IF(VLOOKUP($K64, dados!$L:$R, 6, FALSE)=0,"",VLOOKUP($K64, dados!$L:$R, 6, FALSE)), "")</f>
        <v/>
      </c>
      <c r="P64" s="56" t="str">
        <f>IF(
                            $D64="",
                                IFERROR(IF(VLOOKUP(VLOOKUP($G64, dados!$G:$I, 3, FALSE), dados!$B:$C, 2, FALSE)=0,"",VLOOKUP(VLOOKUP($G64, dados!$G:$I, 3, FALSE), dados!$B:$C, 2, FALSE)), ""),
                                IFERROR(IF(VLOOKUP(VLOOKUP($K64, dados!$L:$N, 3, FALSE), dados!$B:$C, 2, FALSE)=0,"",VLOOKUP(VLOOKUP($K64, dados!$L:$N, 3, FALSE), dados!$B:$C, 2, FALSE)), "")
                        )</f>
        <v/>
      </c>
      <c r="Q64" s="59" t="str">
        <f>IFERROR(IF(VLOOKUP($K64, dados!$L:$S, 8, FALSE)=0,"",VLOOKUP($K64, dados!$L:$S, 8, FALSE)), "")</f>
        <v/>
      </c>
    </row>
    <row r="65" spans="1:17" s="45" customFormat="1" ht="20.100000000000001" customHeight="1" x14ac:dyDescent="0.25">
      <c r="A65" s="42" t="str">
        <f>IFERROR(VLOOKUP($I65, dados!$A:$B, 2, FALSE), "")</f>
        <v/>
      </c>
      <c r="B65" s="42" t="str">
        <f>IFERROR(VLOOKUP($P65, dados!$A:$B, 2, FALSE), "")</f>
        <v/>
      </c>
      <c r="C65" s="42" t="str">
        <f>IFERROR(VLOOKUP($G65, dados!$G:$H, 2, FALSE), "")</f>
        <v/>
      </c>
      <c r="D65" s="42" t="str">
        <f>IFERROR(VLOOKUP($K65, dados!$L:$M, 2, FALSE), "")</f>
        <v/>
      </c>
      <c r="E65" s="43" t="str">
        <f>NOT(AND(
                                $F65=IFERROR(VLOOKUP($G65,  dados!$G:$J,  4,  FALSE),  ""),
                                $H65="",
                                $I65=IFERROR(VLOOKUP(VLOOKUP($G65,  dados!$G:$I,  3,  FALSE),  dados!$B:$C,  2,  FALSE),  "")
                            ))&amp;","&amp;NOT(AND(
                                $L65=$J65,
                                $M65="",
                                $N65=IFERROR(VLOOKUP($K65,  dados!$L:$S,  7,  FALSE),  ""),
                                $O65=IFERROR(VLOOKUP($K65,  dados!$L:$S,  6,  FALSE),  ""),
                                OR(
                                    $P65=IFERROR(VLOOKUP(VLOOKUP($G65, dados!$G:$J, 3, FALSE), dados!$B:$C, 2, FALSE), ""),
                                    $P65=IFERROR(VLOOKUP(VLOOKUP($K65, dados!$L:$N, 3, FALSE), dados!$B:$C, 2, FALSE), "")
                                ),
                                $Q65=IFERROR(VLOOKUP($K65, dados!$L:$S, 8, FALSE), "")
                            ))</f>
        <v>FALSO,FALSO</v>
      </c>
      <c r="F65" s="51" t="str">
        <f>IFERROR(IF(VLOOKUP($G65, dados!$G:$J, 4, FALSE)=0,"",VLOOKUP($G65, dados!$G:$J, 4, FALSE)), "")</f>
        <v/>
      </c>
      <c r="G65" s="52"/>
      <c r="H65" s="52"/>
      <c r="I65" s="52" t="str">
        <f>IFERROR(IF(VLOOKUP(VLOOKUP($G65, dados!$G:$I, 3, FALSE), dados!$B:$C, 2, FALSE)=0,"",VLOOKUP(VLOOKUP($G65, dados!$G:$I, 3, FALSE), dados!$B:$C, 2, FALSE)), "")</f>
        <v/>
      </c>
      <c r="J65" s="44" t="str">
        <f>IFERROR(IF(VLOOKUP(K65,dados!$L:$P,5,FALSE)=0,"",VLOOKUP(K65,dados!$L:$P,5,FALSE)),"")</f>
        <v/>
      </c>
      <c r="K65" s="52" t="str">
        <f>IFERROR(IF(VLOOKUP($L65, dados!$K:$O, 2, FALSE)=0,"",VLOOKUP($L65, dados!$K:$O, 2, FALSE)), "")</f>
        <v/>
      </c>
      <c r="L65" s="52"/>
      <c r="M65" s="52"/>
      <c r="N65" s="52" t="str">
        <f>IFERROR(IF(VLOOKUP($K65, dados!$L:$R, 7, FALSE)=0,"",VLOOKUP($K65, dados!$L:$R, 7, FALSE)), "")</f>
        <v/>
      </c>
      <c r="O65" s="52" t="str">
        <f>IFERROR(IF(VLOOKUP($K65, dados!$L:$R, 6, FALSE)=0,"",VLOOKUP($K65, dados!$L:$R, 6, FALSE)), "")</f>
        <v/>
      </c>
      <c r="P65" s="52" t="str">
        <f>IF(
                            $D65="",
                                IFERROR(IF(VLOOKUP(VLOOKUP($G65, dados!$G:$I, 3, FALSE), dados!$B:$C, 2, FALSE)=0,"",VLOOKUP(VLOOKUP($G65, dados!$G:$I, 3, FALSE), dados!$B:$C, 2, FALSE)), ""),
                                IFERROR(IF(VLOOKUP(VLOOKUP($K65, dados!$L:$N, 3, FALSE), dados!$B:$C, 2, FALSE)=0,"",VLOOKUP(VLOOKUP($K65, dados!$L:$N, 3, FALSE), dados!$B:$C, 2, FALSE)), "")
                        )</f>
        <v/>
      </c>
      <c r="Q65" s="57" t="str">
        <f>IFERROR(IF(VLOOKUP($K65, dados!$L:$S, 8, FALSE)=0,"",VLOOKUP($K65, dados!$L:$S, 8, FALSE)), "")</f>
        <v/>
      </c>
    </row>
    <row r="66" spans="1:17" s="45" customFormat="1" ht="20.100000000000001" customHeight="1" x14ac:dyDescent="0.25">
      <c r="A66" s="42" t="str">
        <f>IFERROR(VLOOKUP($I66, dados!$A:$B, 2, FALSE), "")</f>
        <v/>
      </c>
      <c r="B66" s="42" t="str">
        <f>IFERROR(VLOOKUP($P66, dados!$A:$B, 2, FALSE), "")</f>
        <v/>
      </c>
      <c r="C66" s="42" t="str">
        <f>IFERROR(VLOOKUP($G66, dados!$G:$H, 2, FALSE), "")</f>
        <v/>
      </c>
      <c r="D66" s="42" t="str">
        <f>IFERROR(VLOOKUP($K66, dados!$L:$M, 2, FALSE), "")</f>
        <v/>
      </c>
      <c r="E66" s="43" t="str">
        <f>NOT(AND(
                                $F66=IFERROR(VLOOKUP($G66,  dados!$G:$J,  4,  FALSE),  ""),
                                $H66="",
                                $I66=IFERROR(VLOOKUP(VLOOKUP($G66,  dados!$G:$I,  3,  FALSE),  dados!$B:$C,  2,  FALSE),  "")
                            ))&amp;","&amp;NOT(AND(
                                $L66=$J66,
                                $M66="",
                                $N66=IFERROR(VLOOKUP($K66,  dados!$L:$S,  7,  FALSE),  ""),
                                $O66=IFERROR(VLOOKUP($K66,  dados!$L:$S,  6,  FALSE),  ""),
                                OR(
                                    $P66=IFERROR(VLOOKUP(VLOOKUP($G66, dados!$G:$J, 3, FALSE), dados!$B:$C, 2, FALSE), ""),
                                    $P66=IFERROR(VLOOKUP(VLOOKUP($K66, dados!$L:$N, 3, FALSE), dados!$B:$C, 2, FALSE), "")
                                ),
                                $Q66=IFERROR(VLOOKUP($K66, dados!$L:$S, 8, FALSE), "")
                            ))</f>
        <v>FALSO,FALSO</v>
      </c>
      <c r="F66" s="55" t="str">
        <f>IFERROR(IF(VLOOKUP($G66, dados!$G:$J, 4, FALSE)=0,"",VLOOKUP($G66, dados!$G:$J, 4, FALSE)), "")</f>
        <v/>
      </c>
      <c r="G66" s="56"/>
      <c r="H66" s="56"/>
      <c r="I66" s="56" t="str">
        <f>IFERROR(IF(VLOOKUP(VLOOKUP($G66, dados!$G:$I, 3, FALSE), dados!$B:$C, 2, FALSE)=0,"",VLOOKUP(VLOOKUP($G66, dados!$G:$I, 3, FALSE), dados!$B:$C, 2, FALSE)), "")</f>
        <v/>
      </c>
      <c r="J66" s="47" t="str">
        <f>IFERROR(IF(VLOOKUP(K66,dados!$L:$P,5,FALSE)=0,"",VLOOKUP(K66,dados!$L:$P,5,FALSE)),"")</f>
        <v/>
      </c>
      <c r="K66" s="56" t="str">
        <f>IFERROR(IF(VLOOKUP($L66, dados!$K:$O, 2, FALSE)=0,"",VLOOKUP($L66, dados!$K:$O, 2, FALSE)), "")</f>
        <v/>
      </c>
      <c r="L66" s="56"/>
      <c r="M66" s="56"/>
      <c r="N66" s="56" t="str">
        <f>IFERROR(IF(VLOOKUP($K66, dados!$L:$R, 7, FALSE)=0,"",VLOOKUP($K66, dados!$L:$R, 7, FALSE)), "")</f>
        <v/>
      </c>
      <c r="O66" s="56" t="str">
        <f>IFERROR(IF(VLOOKUP($K66, dados!$L:$R, 6, FALSE)=0,"",VLOOKUP($K66, dados!$L:$R, 6, FALSE)), "")</f>
        <v/>
      </c>
      <c r="P66" s="56" t="str">
        <f>IF(
                            $D66="",
                                IFERROR(IF(VLOOKUP(VLOOKUP($G66, dados!$G:$I, 3, FALSE), dados!$B:$C, 2, FALSE)=0,"",VLOOKUP(VLOOKUP($G66, dados!$G:$I, 3, FALSE), dados!$B:$C, 2, FALSE)), ""),
                                IFERROR(IF(VLOOKUP(VLOOKUP($K66, dados!$L:$N, 3, FALSE), dados!$B:$C, 2, FALSE)=0,"",VLOOKUP(VLOOKUP($K66, dados!$L:$N, 3, FALSE), dados!$B:$C, 2, FALSE)), "")
                        )</f>
        <v/>
      </c>
      <c r="Q66" s="59" t="str">
        <f>IFERROR(IF(VLOOKUP($K66, dados!$L:$S, 8, FALSE)=0,"",VLOOKUP($K66, dados!$L:$S, 8, FALSE)), "")</f>
        <v/>
      </c>
    </row>
    <row r="67" spans="1:17" s="45" customFormat="1" ht="20.100000000000001" customHeight="1" x14ac:dyDescent="0.25">
      <c r="A67" s="42" t="str">
        <f>IFERROR(VLOOKUP($I67, dados!$A:$B, 2, FALSE), "")</f>
        <v/>
      </c>
      <c r="B67" s="42" t="str">
        <f>IFERROR(VLOOKUP($P67, dados!$A:$B, 2, FALSE), "")</f>
        <v/>
      </c>
      <c r="C67" s="42" t="str">
        <f>IFERROR(VLOOKUP($G67, dados!$G:$H, 2, FALSE), "")</f>
        <v/>
      </c>
      <c r="D67" s="42" t="str">
        <f>IFERROR(VLOOKUP($K67, dados!$L:$M, 2, FALSE), "")</f>
        <v/>
      </c>
      <c r="E67" s="43" t="str">
        <f>NOT(AND(
                                $F67=IFERROR(VLOOKUP($G67,  dados!$G:$J,  4,  FALSE),  ""),
                                $H67="",
                                $I67=IFERROR(VLOOKUP(VLOOKUP($G67,  dados!$G:$I,  3,  FALSE),  dados!$B:$C,  2,  FALSE),  "")
                            ))&amp;","&amp;NOT(AND(
                                $L67=$J67,
                                $M67="",
                                $N67=IFERROR(VLOOKUP($K67,  dados!$L:$S,  7,  FALSE),  ""),
                                $O67=IFERROR(VLOOKUP($K67,  dados!$L:$S,  6,  FALSE),  ""),
                                OR(
                                    $P67=IFERROR(VLOOKUP(VLOOKUP($G67, dados!$G:$J, 3, FALSE), dados!$B:$C, 2, FALSE), ""),
                                    $P67=IFERROR(VLOOKUP(VLOOKUP($K67, dados!$L:$N, 3, FALSE), dados!$B:$C, 2, FALSE), "")
                                ),
                                $Q67=IFERROR(VLOOKUP($K67, dados!$L:$S, 8, FALSE), "")
                            ))</f>
        <v>FALSO,FALSO</v>
      </c>
      <c r="F67" s="51"/>
      <c r="G67" s="52"/>
      <c r="H67" s="52"/>
      <c r="I67" s="52"/>
      <c r="J67" s="44"/>
      <c r="K67" s="52"/>
      <c r="L67" s="52"/>
      <c r="M67" s="52"/>
      <c r="N67" s="52" t="str">
        <f>IFERROR(IF(VLOOKUP($K67, dados!$L:$R, 7, FALSE)=0,"",VLOOKUP($K67, dados!$L:$R, 7, FALSE)), "")</f>
        <v/>
      </c>
      <c r="O67" s="52" t="str">
        <f>IFERROR(IF(VLOOKUP($K67, dados!$L:$R, 6, FALSE)=0,"",VLOOKUP($K67, dados!$L:$R, 6, FALSE)), "")</f>
        <v/>
      </c>
      <c r="P67" s="52" t="str">
        <f>IF(
                            $D67="",
                                IFERROR(IF(VLOOKUP(VLOOKUP($G67, dados!$G:$I, 3, FALSE), dados!$B:$C, 2, FALSE)=0,"",VLOOKUP(VLOOKUP($G67, dados!$G:$I, 3, FALSE), dados!$B:$C, 2, FALSE)), ""),
                                IFERROR(IF(VLOOKUP(VLOOKUP($K67, dados!$L:$N, 3, FALSE), dados!$B:$C, 2, FALSE)=0,"",VLOOKUP(VLOOKUP($K67, dados!$L:$N, 3, FALSE), dados!$B:$C, 2, FALSE)), "")
                        )</f>
        <v/>
      </c>
      <c r="Q67" s="57" t="str">
        <f>IFERROR(IF(VLOOKUP($K67, dados!$L:$S, 8, FALSE)=0,"",VLOOKUP($K67, dados!$L:$S, 8, FALSE)), "")</f>
        <v/>
      </c>
    </row>
    <row r="68" spans="1:17" s="45" customFormat="1" ht="20.100000000000001" customHeight="1" x14ac:dyDescent="0.25">
      <c r="A68" s="42" t="str">
        <f>IFERROR(VLOOKUP($I68, dados!$A:$B, 2, FALSE), "")</f>
        <v/>
      </c>
      <c r="B68" s="42" t="str">
        <f>IFERROR(VLOOKUP($P68, dados!$A:$B, 2, FALSE), "")</f>
        <v/>
      </c>
      <c r="C68" s="42" t="str">
        <f>IFERROR(VLOOKUP($G68, dados!$G:$H, 2, FALSE), "")</f>
        <v/>
      </c>
      <c r="D68" s="42" t="str">
        <f>IFERROR(VLOOKUP($K68, dados!$L:$M, 2, FALSE), "")</f>
        <v/>
      </c>
      <c r="E68" s="43" t="str">
        <f>NOT(AND(
                                $F68=IFERROR(VLOOKUP($G68,  dados!$G:$J,  4,  FALSE),  ""),
                                $H68="",
                                $I68=IFERROR(VLOOKUP(VLOOKUP($G68,  dados!$G:$I,  3,  FALSE),  dados!$B:$C,  2,  FALSE),  "")
                            ))&amp;","&amp;NOT(AND(
                                $L68=$J68,
                                $M68="",
                                $N68=IFERROR(VLOOKUP($K68,  dados!$L:$S,  7,  FALSE),  ""),
                                $O68=IFERROR(VLOOKUP($K68,  dados!$L:$S,  6,  FALSE),  ""),
                                OR(
                                    $P68=IFERROR(VLOOKUP(VLOOKUP($G68, dados!$G:$J, 3, FALSE), dados!$B:$C, 2, FALSE), ""),
                                    $P68=IFERROR(VLOOKUP(VLOOKUP($K68, dados!$L:$N, 3, FALSE), dados!$B:$C, 2, FALSE), "")
                                ),
                                $Q68=IFERROR(VLOOKUP($K68, dados!$L:$S, 8, FALSE), "")
                            ))</f>
        <v>FALSO,FALSO</v>
      </c>
      <c r="F68" s="55" t="str">
        <f>IFERROR(IF(VLOOKUP($G68, dados!$G:$J, 4, FALSE)=0,"",VLOOKUP($G68, dados!$G:$J, 4, FALSE)), "")</f>
        <v/>
      </c>
      <c r="G68" s="56"/>
      <c r="H68" s="56"/>
      <c r="I68" s="56" t="str">
        <f>IFERROR(IF(VLOOKUP(VLOOKUP($G68, dados!$G:$I, 3, FALSE), dados!$B:$C, 2, FALSE)=0,"",VLOOKUP(VLOOKUP($G68, dados!$G:$I, 3, FALSE), dados!$B:$C, 2, FALSE)), "")</f>
        <v/>
      </c>
      <c r="J68" s="47"/>
      <c r="K68" s="56" t="str">
        <f>IFERROR(IF(VLOOKUP($L68, dados!$K:$O, 2, FALSE)=0,"",VLOOKUP($L68, dados!$K:$O, 2, FALSE)), "")</f>
        <v/>
      </c>
      <c r="L68" s="56"/>
      <c r="M68" s="56"/>
      <c r="N68" s="56" t="str">
        <f>IFERROR(IF(VLOOKUP($K68, dados!$L:$R, 7, FALSE)=0,"",VLOOKUP($K68, dados!$L:$R, 7, FALSE)), "")</f>
        <v/>
      </c>
      <c r="O68" s="56" t="str">
        <f>IFERROR(IF(VLOOKUP($K68, dados!$L:$R, 6, FALSE)=0,"",VLOOKUP($K68, dados!$L:$R, 6, FALSE)), "")</f>
        <v/>
      </c>
      <c r="P68" s="56" t="str">
        <f>IF(
                            $D68="",
                                IFERROR(IF(VLOOKUP(VLOOKUP($G68, dados!$G:$I, 3, FALSE), dados!$B:$C, 2, FALSE)=0,"",VLOOKUP(VLOOKUP($G68, dados!$G:$I, 3, FALSE), dados!$B:$C, 2, FALSE)), ""),
                                IFERROR(IF(VLOOKUP(VLOOKUP($K68, dados!$L:$N, 3, FALSE), dados!$B:$C, 2, FALSE)=0,"",VLOOKUP(VLOOKUP($K68, dados!$L:$N, 3, FALSE), dados!$B:$C, 2, FALSE)), "")
                        )</f>
        <v/>
      </c>
      <c r="Q68" s="59" t="str">
        <f>IFERROR(IF(VLOOKUP($K68, dados!$L:$S, 8, FALSE)=0,"",VLOOKUP($K68, dados!$L:$S, 8, FALSE)), "")</f>
        <v/>
      </c>
    </row>
    <row r="69" spans="1:17" s="45" customFormat="1" ht="20.100000000000001" customHeight="1" x14ac:dyDescent="0.25">
      <c r="A69" s="42" t="str">
        <f>IFERROR(VLOOKUP($I69, dados!$A:$B, 2, FALSE), "")</f>
        <v/>
      </c>
      <c r="B69" s="42" t="str">
        <f>IFERROR(VLOOKUP($P69, dados!$A:$B, 2, FALSE), "")</f>
        <v/>
      </c>
      <c r="C69" s="42" t="str">
        <f>IFERROR(VLOOKUP($G69, dados!$G:$H, 2, FALSE), "")</f>
        <v/>
      </c>
      <c r="D69" s="42" t="str">
        <f>IFERROR(VLOOKUP($K69, dados!$L:$M, 2, FALSE), "")</f>
        <v/>
      </c>
      <c r="E69" s="43" t="str">
        <f>NOT(AND(
                                $F69=IFERROR(VLOOKUP($G69,  dados!$G:$J,  4,  FALSE),  ""),
                                $H69="",
                                $I69=IFERROR(VLOOKUP(VLOOKUP($G69,  dados!$G:$I,  3,  FALSE),  dados!$B:$C,  2,  FALSE),  "")
                            ))&amp;","&amp;NOT(AND(
                                $L69=$J69,
                                $M69="",
                                $N69=IFERROR(VLOOKUP($K69,  dados!$L:$S,  7,  FALSE),  ""),
                                $O69=IFERROR(VLOOKUP($K69,  dados!$L:$S,  6,  FALSE),  ""),
                                OR(
                                    $P69=IFERROR(VLOOKUP(VLOOKUP($G69, dados!$G:$J, 3, FALSE), dados!$B:$C, 2, FALSE), ""),
                                    $P69=IFERROR(VLOOKUP(VLOOKUP($K69, dados!$L:$N, 3, FALSE), dados!$B:$C, 2, FALSE), "")
                                ),
                                $Q69=IFERROR(VLOOKUP($K69, dados!$L:$S, 8, FALSE), "")
                            ))</f>
        <v>FALSO,FALSO</v>
      </c>
      <c r="F69" s="51" t="str">
        <f>IFERROR(IF(VLOOKUP($G69, dados!$G:$J, 4, FALSE)=0,"",VLOOKUP($G69, dados!$G:$J, 4, FALSE)), "")</f>
        <v/>
      </c>
      <c r="G69" s="52"/>
      <c r="H69" s="52"/>
      <c r="I69" s="52" t="str">
        <f>IFERROR(IF(VLOOKUP(VLOOKUP($G69, dados!$G:$I, 3, FALSE), dados!$B:$C, 2, FALSE)=0,"",VLOOKUP(VLOOKUP($G69, dados!$G:$I, 3, FALSE), dados!$B:$C, 2, FALSE)), "")</f>
        <v/>
      </c>
      <c r="J69" s="44"/>
      <c r="K69" s="52" t="str">
        <f>IFERROR(IF(VLOOKUP($L69, dados!$K:$O, 2, FALSE)=0,"",VLOOKUP($L69, dados!$K:$O, 2, FALSE)), "")</f>
        <v/>
      </c>
      <c r="L69" s="52"/>
      <c r="M69" s="52"/>
      <c r="N69" s="52" t="str">
        <f>IFERROR(IF(VLOOKUP($K69, dados!$L:$R, 7, FALSE)=0,"",VLOOKUP($K69, dados!$L:$R, 7, FALSE)), "")</f>
        <v/>
      </c>
      <c r="O69" s="52" t="str">
        <f>IFERROR(IF(VLOOKUP($K69, dados!$L:$R, 6, FALSE)=0,"",VLOOKUP($K69, dados!$L:$R, 6, FALSE)), "")</f>
        <v/>
      </c>
      <c r="P69" s="52" t="str">
        <f>IF(
                            $D69="",
                                IFERROR(IF(VLOOKUP(VLOOKUP($G69, dados!$G:$I, 3, FALSE), dados!$B:$C, 2, FALSE)=0,"",VLOOKUP(VLOOKUP($G69, dados!$G:$I, 3, FALSE), dados!$B:$C, 2, FALSE)), ""),
                                IFERROR(IF(VLOOKUP(VLOOKUP($K69, dados!$L:$N, 3, FALSE), dados!$B:$C, 2, FALSE)=0,"",VLOOKUP(VLOOKUP($K69, dados!$L:$N, 3, FALSE), dados!$B:$C, 2, FALSE)), "")
                        )</f>
        <v/>
      </c>
      <c r="Q69" s="57" t="str">
        <f>IFERROR(IF(VLOOKUP($K69, dados!$L:$S, 8, FALSE)=0,"",VLOOKUP($K69, dados!$L:$S, 8, FALSE)), "")</f>
        <v/>
      </c>
    </row>
    <row r="70" spans="1:17" s="45" customFormat="1" ht="20.100000000000001" customHeight="1" x14ac:dyDescent="0.25">
      <c r="A70" s="42" t="str">
        <f>IFERROR(VLOOKUP($I70, dados!$A:$B, 2, FALSE), "")</f>
        <v/>
      </c>
      <c r="B70" s="42" t="str">
        <f>IFERROR(VLOOKUP($P70, dados!$A:$B, 2, FALSE), "")</f>
        <v/>
      </c>
      <c r="C70" s="42" t="str">
        <f>IFERROR(VLOOKUP($G70, dados!$G:$H, 2, FALSE), "")</f>
        <v/>
      </c>
      <c r="D70" s="42" t="str">
        <f>IFERROR(VLOOKUP($K70, dados!$L:$M, 2, FALSE), "")</f>
        <v/>
      </c>
      <c r="E70" s="43" t="str">
        <f>NOT(AND(
                                $F70=IFERROR(VLOOKUP($G70,  dados!$G:$J,  4,  FALSE),  ""),
                                $H70="",
                                $I70=IFERROR(VLOOKUP(VLOOKUP($G70,  dados!$G:$I,  3,  FALSE),  dados!$B:$C,  2,  FALSE),  "")
                            ))&amp;","&amp;NOT(AND(
                                $L70=$J70,
                                $M70="",
                                $N70=IFERROR(VLOOKUP($K70,  dados!$L:$S,  7,  FALSE),  ""),
                                $O70=IFERROR(VLOOKUP($K70,  dados!$L:$S,  6,  FALSE),  ""),
                                OR(
                                    $P70=IFERROR(VLOOKUP(VLOOKUP($G70, dados!$G:$J, 3, FALSE), dados!$B:$C, 2, FALSE), ""),
                                    $P70=IFERROR(VLOOKUP(VLOOKUP($K70, dados!$L:$N, 3, FALSE), dados!$B:$C, 2, FALSE), "")
                                ),
                                $Q70=IFERROR(VLOOKUP($K70, dados!$L:$S, 8, FALSE), "")
                            ))</f>
        <v>FALSO,FALSO</v>
      </c>
      <c r="F70" s="55" t="str">
        <f>IFERROR(IF(VLOOKUP($G70, dados!$G:$J, 4, FALSE)=0,"",VLOOKUP($G70, dados!$G:$J, 4, FALSE)), "")</f>
        <v/>
      </c>
      <c r="G70" s="56"/>
      <c r="H70" s="56"/>
      <c r="I70" s="56" t="str">
        <f>IFERROR(IF(VLOOKUP(VLOOKUP($G70, dados!$G:$I, 3, FALSE), dados!$B:$C, 2, FALSE)=0,"",VLOOKUP(VLOOKUP($G70, dados!$G:$I, 3, FALSE), dados!$B:$C, 2, FALSE)), "")</f>
        <v/>
      </c>
      <c r="J70" s="47"/>
      <c r="K70" s="56" t="str">
        <f>IFERROR(IF(VLOOKUP($L70, dados!$K:$O, 2, FALSE)=0,"",VLOOKUP($L70, dados!$K:$O, 2, FALSE)), "")</f>
        <v/>
      </c>
      <c r="L70" s="56"/>
      <c r="M70" s="56"/>
      <c r="N70" s="56" t="str">
        <f>IFERROR(IF(VLOOKUP($K70, dados!$L:$R, 7, FALSE)=0,"",VLOOKUP($K70, dados!$L:$R, 7, FALSE)), "")</f>
        <v/>
      </c>
      <c r="O70" s="56" t="str">
        <f>IFERROR(IF(VLOOKUP($K70, dados!$L:$R, 6, FALSE)=0,"",VLOOKUP($K70, dados!$L:$R, 6, FALSE)), "")</f>
        <v/>
      </c>
      <c r="P70" s="56" t="str">
        <f>IF(
                            $D70="",
                                IFERROR(IF(VLOOKUP(VLOOKUP($G70, dados!$G:$I, 3, FALSE), dados!$B:$C, 2, FALSE)=0,"",VLOOKUP(VLOOKUP($G70, dados!$G:$I, 3, FALSE), dados!$B:$C, 2, FALSE)), ""),
                                IFERROR(IF(VLOOKUP(VLOOKUP($K70, dados!$L:$N, 3, FALSE), dados!$B:$C, 2, FALSE)=0,"",VLOOKUP(VLOOKUP($K70, dados!$L:$N, 3, FALSE), dados!$B:$C, 2, FALSE)), "")
                        )</f>
        <v/>
      </c>
      <c r="Q70" s="59" t="str">
        <f>IFERROR(IF(VLOOKUP($K70, dados!$L:$S, 8, FALSE)=0,"",VLOOKUP($K70, dados!$L:$S, 8, FALSE)), "")</f>
        <v/>
      </c>
    </row>
    <row r="71" spans="1:17" s="45" customFormat="1" ht="20.100000000000001" customHeight="1" x14ac:dyDescent="0.25">
      <c r="A71" s="42" t="str">
        <f>IFERROR(VLOOKUP($I71, dados!$A:$B, 2, FALSE), "")</f>
        <v/>
      </c>
      <c r="B71" s="42" t="str">
        <f>IFERROR(VLOOKUP($P71, dados!$A:$B, 2, FALSE), "")</f>
        <v/>
      </c>
      <c r="C71" s="42" t="str">
        <f>IFERROR(VLOOKUP($G71, dados!$G:$H, 2, FALSE), "")</f>
        <v/>
      </c>
      <c r="D71" s="42" t="str">
        <f>IFERROR(VLOOKUP($K71, dados!$L:$M, 2, FALSE), "")</f>
        <v/>
      </c>
      <c r="E71" s="43" t="str">
        <f>NOT(AND(
                                $F71=IFERROR(VLOOKUP($G71,  dados!$G:$J,  4,  FALSE),  ""),
                                $H71="",
                                $I71=IFERROR(VLOOKUP(VLOOKUP($G71,  dados!$G:$I,  3,  FALSE),  dados!$B:$C,  2,  FALSE),  "")
                            ))&amp;","&amp;NOT(AND(
                                $L71=$J71,
                                $M71="",
                                $N71=IFERROR(VLOOKUP($K71,  dados!$L:$S,  7,  FALSE),  ""),
                                $O71=IFERROR(VLOOKUP($K71,  dados!$L:$S,  6,  FALSE),  ""),
                                OR(
                                    $P71=IFERROR(VLOOKUP(VLOOKUP($G71, dados!$G:$J, 3, FALSE), dados!$B:$C, 2, FALSE), ""),
                                    $P71=IFERROR(VLOOKUP(VLOOKUP($K71, dados!$L:$N, 3, FALSE), dados!$B:$C, 2, FALSE), "")
                                ),
                                $Q71=IFERROR(VLOOKUP($K71, dados!$L:$S, 8, FALSE), "")
                            ))</f>
        <v>FALSO,FALSO</v>
      </c>
      <c r="F71" s="51" t="str">
        <f>IFERROR(IF(VLOOKUP($G71, dados!$G:$J, 4, FALSE)=0,"",VLOOKUP($G71, dados!$G:$J, 4, FALSE)), "")</f>
        <v/>
      </c>
      <c r="G71" s="52"/>
      <c r="H71" s="52"/>
      <c r="I71" s="52" t="str">
        <f>IFERROR(IF(VLOOKUP(VLOOKUP($G71, dados!$G:$I, 3, FALSE), dados!$B:$C, 2, FALSE)=0,"",VLOOKUP(VLOOKUP($G71, dados!$G:$I, 3, FALSE), dados!$B:$C, 2, FALSE)), "")</f>
        <v/>
      </c>
      <c r="J71" s="44"/>
      <c r="K71" s="52" t="str">
        <f>IFERROR(IF(VLOOKUP($L71, dados!$K:$O, 2, FALSE)=0,"",VLOOKUP($L71, dados!$K:$O, 2, FALSE)), "")</f>
        <v/>
      </c>
      <c r="L71" s="52"/>
      <c r="M71" s="52"/>
      <c r="N71" s="52" t="str">
        <f>IFERROR(IF(VLOOKUP($K71, dados!$L:$R, 7, FALSE)=0,"",VLOOKUP($K71, dados!$L:$R, 7, FALSE)), "")</f>
        <v/>
      </c>
      <c r="O71" s="52" t="str">
        <f>IFERROR(IF(VLOOKUP($K71, dados!$L:$R, 6, FALSE)=0,"",VLOOKUP($K71, dados!$L:$R, 6, FALSE)), "")</f>
        <v/>
      </c>
      <c r="P71" s="52" t="str">
        <f>IF(
                            $D71="",
                                IFERROR(IF(VLOOKUP(VLOOKUP($G71, dados!$G:$I, 3, FALSE), dados!$B:$C, 2, FALSE)=0,"",VLOOKUP(VLOOKUP($G71, dados!$G:$I, 3, FALSE), dados!$B:$C, 2, FALSE)), ""),
                                IFERROR(IF(VLOOKUP(VLOOKUP($K71, dados!$L:$N, 3, FALSE), dados!$B:$C, 2, FALSE)=0,"",VLOOKUP(VLOOKUP($K71, dados!$L:$N, 3, FALSE), dados!$B:$C, 2, FALSE)), "")
                        )</f>
        <v/>
      </c>
      <c r="Q71" s="57" t="str">
        <f>IFERROR(IF(VLOOKUP($K71, dados!$L:$S, 8, FALSE)=0,"",VLOOKUP($K71, dados!$L:$S, 8, FALSE)), "")</f>
        <v/>
      </c>
    </row>
    <row r="72" spans="1:17" s="45" customFormat="1" ht="20.100000000000001" customHeight="1" x14ac:dyDescent="0.25">
      <c r="A72" s="42" t="str">
        <f>IFERROR(VLOOKUP($I72, dados!$A:$B, 2, FALSE), "")</f>
        <v/>
      </c>
      <c r="B72" s="42" t="str">
        <f>IFERROR(VLOOKUP($P72, dados!$A:$B, 2, FALSE), "")</f>
        <v/>
      </c>
      <c r="C72" s="42" t="str">
        <f>IFERROR(VLOOKUP($G72, dados!$G:$H, 2, FALSE), "")</f>
        <v/>
      </c>
      <c r="D72" s="42" t="str">
        <f>IFERROR(VLOOKUP($K72, dados!$L:$M, 2, FALSE), "")</f>
        <v/>
      </c>
      <c r="E72" s="43" t="str">
        <f>NOT(AND(
                                $F72=IFERROR(VLOOKUP($G72,  dados!$G:$J,  4,  FALSE),  ""),
                                $H72="",
                                $I72=IFERROR(VLOOKUP(VLOOKUP($G72,  dados!$G:$I,  3,  FALSE),  dados!$B:$C,  2,  FALSE),  "")
                            ))&amp;","&amp;NOT(AND(
                                $L72=$J72,
                                $M72="",
                                $N72=IFERROR(VLOOKUP($K72,  dados!$L:$S,  7,  FALSE),  ""),
                                $O72=IFERROR(VLOOKUP($K72,  dados!$L:$S,  6,  FALSE),  ""),
                                OR(
                                    $P72=IFERROR(VLOOKUP(VLOOKUP($G72, dados!$G:$J, 3, FALSE), dados!$B:$C, 2, FALSE), ""),
                                    $P72=IFERROR(VLOOKUP(VLOOKUP($K72, dados!$L:$N, 3, FALSE), dados!$B:$C, 2, FALSE), "")
                                ),
                                $Q72=IFERROR(VLOOKUP($K72, dados!$L:$S, 8, FALSE), "")
                            ))</f>
        <v>FALSO,FALSO</v>
      </c>
      <c r="F72" s="55" t="str">
        <f>IFERROR(IF(VLOOKUP($G72, dados!$G:$J, 4, FALSE)=0,"",VLOOKUP($G72, dados!$G:$J, 4, FALSE)), "")</f>
        <v/>
      </c>
      <c r="G72" s="56"/>
      <c r="H72" s="56"/>
      <c r="I72" s="56" t="str">
        <f>IFERROR(IF(VLOOKUP(VLOOKUP($G72, dados!$G:$I, 3, FALSE), dados!$B:$C, 2, FALSE)=0,"",VLOOKUP(VLOOKUP($G72, dados!$G:$I, 3, FALSE), dados!$B:$C, 2, FALSE)), "")</f>
        <v/>
      </c>
      <c r="J72" s="47"/>
      <c r="K72" s="56" t="str">
        <f>IFERROR(IF(VLOOKUP($L72, dados!$K:$O, 2, FALSE)=0,"",VLOOKUP($L72, dados!$K:$O, 2, FALSE)), "")</f>
        <v/>
      </c>
      <c r="L72" s="56"/>
      <c r="M72" s="56"/>
      <c r="N72" s="56" t="str">
        <f>IFERROR(IF(VLOOKUP($K72, dados!$L:$R, 7, FALSE)=0,"",VLOOKUP($K72, dados!$L:$R, 7, FALSE)), "")</f>
        <v/>
      </c>
      <c r="O72" s="56" t="str">
        <f>IFERROR(IF(VLOOKUP($K72, dados!$L:$R, 6, FALSE)=0,"",VLOOKUP($K72, dados!$L:$R, 6, FALSE)), "")</f>
        <v/>
      </c>
      <c r="P72" s="56" t="str">
        <f>IF(
                            $D72="",
                                IFERROR(IF(VLOOKUP(VLOOKUP($G72, dados!$G:$I, 3, FALSE), dados!$B:$C, 2, FALSE)=0,"",VLOOKUP(VLOOKUP($G72, dados!$G:$I, 3, FALSE), dados!$B:$C, 2, FALSE)), ""),
                                IFERROR(IF(VLOOKUP(VLOOKUP($K72, dados!$L:$N, 3, FALSE), dados!$B:$C, 2, FALSE)=0,"",VLOOKUP(VLOOKUP($K72, dados!$L:$N, 3, FALSE), dados!$B:$C, 2, FALSE)), "")
                        )</f>
        <v/>
      </c>
      <c r="Q72" s="59" t="str">
        <f>IFERROR(IF(VLOOKUP($K72, dados!$L:$S, 8, FALSE)=0,"",VLOOKUP($K72, dados!$L:$S, 8, FALSE)), "")</f>
        <v/>
      </c>
    </row>
    <row r="73" spans="1:17" s="45" customFormat="1" ht="20.100000000000001" customHeight="1" x14ac:dyDescent="0.25">
      <c r="A73" s="42" t="str">
        <f>IFERROR(VLOOKUP($I73, dados!$A:$B, 2, FALSE), "")</f>
        <v/>
      </c>
      <c r="B73" s="42" t="str">
        <f>IFERROR(VLOOKUP($P73, dados!$A:$B, 2, FALSE), "")</f>
        <v/>
      </c>
      <c r="C73" s="42" t="str">
        <f>IFERROR(VLOOKUP($G73, dados!$G:$H, 2, FALSE), "")</f>
        <v/>
      </c>
      <c r="D73" s="42" t="str">
        <f>IFERROR(VLOOKUP($K73, dados!$L:$M, 2, FALSE), "")</f>
        <v/>
      </c>
      <c r="E73" s="43" t="str">
        <f>NOT(AND(
                                $F73=IFERROR(VLOOKUP($G73,  dados!$G:$J,  4,  FALSE),  ""),
                                $H73="",
                                $I73=IFERROR(VLOOKUP(VLOOKUP($G73,  dados!$G:$I,  3,  FALSE),  dados!$B:$C,  2,  FALSE),  "")
                            ))&amp;","&amp;NOT(AND(
                                $L73=$J73,
                                $M73="",
                                $N73=IFERROR(VLOOKUP($K73,  dados!$L:$S,  7,  FALSE),  ""),
                                $O73=IFERROR(VLOOKUP($K73,  dados!$L:$S,  6,  FALSE),  ""),
                                OR(
                                    $P73=IFERROR(VLOOKUP(VLOOKUP($G73, dados!$G:$J, 3, FALSE), dados!$B:$C, 2, FALSE), ""),
                                    $P73=IFERROR(VLOOKUP(VLOOKUP($K73, dados!$L:$N, 3, FALSE), dados!$B:$C, 2, FALSE), "")
                                ),
                                $Q73=IFERROR(VLOOKUP($K73, dados!$L:$S, 8, FALSE), "")
                            ))</f>
        <v>FALSO,FALSO</v>
      </c>
      <c r="F73" s="51" t="str">
        <f>IFERROR(IF(VLOOKUP($G73, dados!$G:$J, 4, FALSE)=0,"",VLOOKUP($G73, dados!$G:$J, 4, FALSE)), "")</f>
        <v/>
      </c>
      <c r="G73" s="52"/>
      <c r="H73" s="52"/>
      <c r="I73" s="52" t="str">
        <f>IFERROR(IF(VLOOKUP(VLOOKUP($G73, dados!$G:$I, 3, FALSE), dados!$B:$C, 2, FALSE)=0,"",VLOOKUP(VLOOKUP($G73, dados!$G:$I, 3, FALSE), dados!$B:$C, 2, FALSE)), "")</f>
        <v/>
      </c>
      <c r="J73" s="44"/>
      <c r="K73" s="52" t="str">
        <f>IFERROR(IF(VLOOKUP($L73, dados!$K:$O, 2, FALSE)=0,"",VLOOKUP($L73, dados!$K:$O, 2, FALSE)), "")</f>
        <v/>
      </c>
      <c r="L73" s="52"/>
      <c r="M73" s="52"/>
      <c r="N73" s="52" t="str">
        <f>IFERROR(IF(VLOOKUP($K73, dados!$L:$R, 7, FALSE)=0,"",VLOOKUP($K73, dados!$L:$R, 7, FALSE)), "")</f>
        <v/>
      </c>
      <c r="O73" s="52" t="str">
        <f>IFERROR(IF(VLOOKUP($K73, dados!$L:$R, 6, FALSE)=0,"",VLOOKUP($K73, dados!$L:$R, 6, FALSE)), "")</f>
        <v/>
      </c>
      <c r="P73" s="52" t="str">
        <f>IF(
                            $D73="",
                                IFERROR(IF(VLOOKUP(VLOOKUP($G73, dados!$G:$I, 3, FALSE), dados!$B:$C, 2, FALSE)=0,"",VLOOKUP(VLOOKUP($G73, dados!$G:$I, 3, FALSE), dados!$B:$C, 2, FALSE)), ""),
                                IFERROR(IF(VLOOKUP(VLOOKUP($K73, dados!$L:$N, 3, FALSE), dados!$B:$C, 2, FALSE)=0,"",VLOOKUP(VLOOKUP($K73, dados!$L:$N, 3, FALSE), dados!$B:$C, 2, FALSE)), "")
                        )</f>
        <v/>
      </c>
      <c r="Q73" s="57" t="str">
        <f>IFERROR(IF(VLOOKUP($K73, dados!$L:$S, 8, FALSE)=0,"",VLOOKUP($K73, dados!$L:$S, 8, FALSE)), "")</f>
        <v/>
      </c>
    </row>
    <row r="74" spans="1:17" s="45" customFormat="1" ht="20.100000000000001" customHeight="1" x14ac:dyDescent="0.25">
      <c r="A74" s="42" t="str">
        <f>IFERROR(VLOOKUP($I74, dados!$A:$B, 2, FALSE), "")</f>
        <v/>
      </c>
      <c r="B74" s="42" t="str">
        <f>IFERROR(VLOOKUP($P74, dados!$A:$B, 2, FALSE), "")</f>
        <v/>
      </c>
      <c r="C74" s="42" t="str">
        <f>IFERROR(VLOOKUP($G74, dados!$G:$H, 2, FALSE), "")</f>
        <v/>
      </c>
      <c r="D74" s="42" t="str">
        <f>IFERROR(VLOOKUP($K74, dados!$L:$M, 2, FALSE), "")</f>
        <v/>
      </c>
      <c r="E74" s="43" t="str">
        <f>NOT(AND(
                                $F74=IFERROR(VLOOKUP($G74,  dados!$G:$J,  4,  FALSE),  ""),
                                $H74="",
                                $I74=IFERROR(VLOOKUP(VLOOKUP($G74,  dados!$G:$I,  3,  FALSE),  dados!$B:$C,  2,  FALSE),  "")
                            ))&amp;","&amp;NOT(AND(
                                $L74=$J74,
                                $M74="",
                                $N74=IFERROR(VLOOKUP($K74,  dados!$L:$S,  7,  FALSE),  ""),
                                $O74=IFERROR(VLOOKUP($K74,  dados!$L:$S,  6,  FALSE),  ""),
                                OR(
                                    $P74=IFERROR(VLOOKUP(VLOOKUP($G74, dados!$G:$J, 3, FALSE), dados!$B:$C, 2, FALSE), ""),
                                    $P74=IFERROR(VLOOKUP(VLOOKUP($K74, dados!$L:$N, 3, FALSE), dados!$B:$C, 2, FALSE), "")
                                ),
                                $Q74=IFERROR(VLOOKUP($K74, dados!$L:$S, 8, FALSE), "")
                            ))</f>
        <v>FALSO,FALSO</v>
      </c>
      <c r="F74" s="55" t="str">
        <f>IFERROR(IF(VLOOKUP($G74, dados!$G:$J, 4, FALSE)=0,"",VLOOKUP($G74, dados!$G:$J, 4, FALSE)), "")</f>
        <v/>
      </c>
      <c r="G74" s="56"/>
      <c r="H74" s="56"/>
      <c r="I74" s="56" t="str">
        <f>IFERROR(IF(VLOOKUP(VLOOKUP($G74, dados!$G:$I, 3, FALSE), dados!$B:$C, 2, FALSE)=0,"",VLOOKUP(VLOOKUP($G74, dados!$G:$I, 3, FALSE), dados!$B:$C, 2, FALSE)), "")</f>
        <v/>
      </c>
      <c r="J74" s="47"/>
      <c r="K74" s="56" t="str">
        <f>IFERROR(IF(VLOOKUP($L74, dados!$K:$O, 2, FALSE)=0,"",VLOOKUP($L74, dados!$K:$O, 2, FALSE)), "")</f>
        <v/>
      </c>
      <c r="L74" s="56"/>
      <c r="M74" s="56"/>
      <c r="N74" s="56" t="str">
        <f>IFERROR(IF(VLOOKUP($K74, dados!$L:$R, 7, FALSE)=0,"",VLOOKUP($K74, dados!$L:$R, 7, FALSE)), "")</f>
        <v/>
      </c>
      <c r="O74" s="56" t="str">
        <f>IFERROR(IF(VLOOKUP($K74, dados!$L:$R, 6, FALSE)=0,"",VLOOKUP($K74, dados!$L:$R, 6, FALSE)), "")</f>
        <v/>
      </c>
      <c r="P74" s="56" t="str">
        <f>IF(
                            $D74="",
                                IFERROR(IF(VLOOKUP(VLOOKUP($G74, dados!$G:$I, 3, FALSE), dados!$B:$C, 2, FALSE)=0,"",VLOOKUP(VLOOKUP($G74, dados!$G:$I, 3, FALSE), dados!$B:$C, 2, FALSE)), ""),
                                IFERROR(IF(VLOOKUP(VLOOKUP($K74, dados!$L:$N, 3, FALSE), dados!$B:$C, 2, FALSE)=0,"",VLOOKUP(VLOOKUP($K74, dados!$L:$N, 3, FALSE), dados!$B:$C, 2, FALSE)), "")
                        )</f>
        <v/>
      </c>
      <c r="Q74" s="59" t="str">
        <f>IFERROR(IF(VLOOKUP($K74, dados!$L:$S, 8, FALSE)=0,"",VLOOKUP($K74, dados!$L:$S, 8, FALSE)), "")</f>
        <v/>
      </c>
    </row>
    <row r="75" spans="1:17" s="45" customFormat="1" ht="20.100000000000001" customHeight="1" x14ac:dyDescent="0.25">
      <c r="A75" s="42" t="str">
        <f>IFERROR(VLOOKUP($I75, dados!$A:$B, 2, FALSE), "")</f>
        <v/>
      </c>
      <c r="B75" s="42" t="str">
        <f>IFERROR(VLOOKUP($P75, dados!$A:$B, 2, FALSE), "")</f>
        <v/>
      </c>
      <c r="C75" s="42" t="str">
        <f>IFERROR(VLOOKUP($G75, dados!$G:$H, 2, FALSE), "")</f>
        <v/>
      </c>
      <c r="D75" s="42" t="str">
        <f>IFERROR(VLOOKUP($K75, dados!$L:$M, 2, FALSE), "")</f>
        <v/>
      </c>
      <c r="E75" s="43" t="str">
        <f>NOT(AND(
                                $F75=IFERROR(VLOOKUP($G75,  dados!$G:$J,  4,  FALSE),  ""),
                                $H75="",
                                $I75=IFERROR(VLOOKUP(VLOOKUP($G75,  dados!$G:$I,  3,  FALSE),  dados!$B:$C,  2,  FALSE),  "")
                            ))&amp;","&amp;NOT(AND(
                                $L75=$J75,
                                $M75="",
                                $N75=IFERROR(VLOOKUP($K75,  dados!$L:$S,  7,  FALSE),  ""),
                                $O75=IFERROR(VLOOKUP($K75,  dados!$L:$S,  6,  FALSE),  ""),
                                OR(
                                    $P75=IFERROR(VLOOKUP(VLOOKUP($G75, dados!$G:$J, 3, FALSE), dados!$B:$C, 2, FALSE), ""),
                                    $P75=IFERROR(VLOOKUP(VLOOKUP($K75, dados!$L:$N, 3, FALSE), dados!$B:$C, 2, FALSE), "")
                                ),
                                $Q75=IFERROR(VLOOKUP($K75, dados!$L:$S, 8, FALSE), "")
                            ))</f>
        <v>FALSO,FALSO</v>
      </c>
      <c r="F75" s="51" t="str">
        <f>IFERROR(IF(VLOOKUP($G75, dados!$G:$J, 4, FALSE)=0,"",VLOOKUP($G75, dados!$G:$J, 4, FALSE)), "")</f>
        <v/>
      </c>
      <c r="G75" s="52"/>
      <c r="H75" s="52"/>
      <c r="I75" s="52" t="str">
        <f>IFERROR(IF(VLOOKUP(VLOOKUP($G75, dados!$G:$I, 3, FALSE), dados!$B:$C, 2, FALSE)=0,"",VLOOKUP(VLOOKUP($G75, dados!$G:$I, 3, FALSE), dados!$B:$C, 2, FALSE)), "")</f>
        <v/>
      </c>
      <c r="J75" s="44"/>
      <c r="K75" s="52" t="str">
        <f>IFERROR(IF(VLOOKUP($L75, dados!$K:$O, 2, FALSE)=0,"",VLOOKUP($L75, dados!$K:$O, 2, FALSE)), "")</f>
        <v/>
      </c>
      <c r="L75" s="52"/>
      <c r="M75" s="52"/>
      <c r="N75" s="52" t="str">
        <f>IFERROR(IF(VLOOKUP($K75, dados!$L:$R, 7, FALSE)=0,"",VLOOKUP($K75, dados!$L:$R, 7, FALSE)), "")</f>
        <v/>
      </c>
      <c r="O75" s="52" t="str">
        <f>IFERROR(IF(VLOOKUP($K75, dados!$L:$R, 6, FALSE)=0,"",VLOOKUP($K75, dados!$L:$R, 6, FALSE)), "")</f>
        <v/>
      </c>
      <c r="P75" s="52" t="str">
        <f>IF(
                            $D75="",
                                IFERROR(IF(VLOOKUP(VLOOKUP($G75, dados!$G:$I, 3, FALSE), dados!$B:$C, 2, FALSE)=0,"",VLOOKUP(VLOOKUP($G75, dados!$G:$I, 3, FALSE), dados!$B:$C, 2, FALSE)), ""),
                                IFERROR(IF(VLOOKUP(VLOOKUP($K75, dados!$L:$N, 3, FALSE), dados!$B:$C, 2, FALSE)=0,"",VLOOKUP(VLOOKUP($K75, dados!$L:$N, 3, FALSE), dados!$B:$C, 2, FALSE)), "")
                        )</f>
        <v/>
      </c>
      <c r="Q75" s="57" t="str">
        <f>IFERROR(IF(VLOOKUP($K75, dados!$L:$S, 8, FALSE)=0,"",VLOOKUP($K75, dados!$L:$S, 8, FALSE)), "")</f>
        <v/>
      </c>
    </row>
    <row r="76" spans="1:17" s="45" customFormat="1" ht="20.100000000000001" customHeight="1" x14ac:dyDescent="0.25">
      <c r="A76" s="42" t="str">
        <f>IFERROR(VLOOKUP($I76, dados!$A:$B, 2, FALSE), "")</f>
        <v/>
      </c>
      <c r="B76" s="42" t="str">
        <f>IFERROR(VLOOKUP($P76, dados!$A:$B, 2, FALSE), "")</f>
        <v/>
      </c>
      <c r="C76" s="42" t="str">
        <f>IFERROR(VLOOKUP($G76, dados!$G:$H, 2, FALSE), "")</f>
        <v/>
      </c>
      <c r="D76" s="42" t="str">
        <f>IFERROR(VLOOKUP($K76, dados!$L:$M, 2, FALSE), "")</f>
        <v/>
      </c>
      <c r="E76" s="43" t="str">
        <f>NOT(AND(
                                $F76=IFERROR(VLOOKUP($G76,  dados!$G:$J,  4,  FALSE),  ""),
                                $H76="",
                                $I76=IFERROR(VLOOKUP(VLOOKUP($G76,  dados!$G:$I,  3,  FALSE),  dados!$B:$C,  2,  FALSE),  "")
                            ))&amp;","&amp;NOT(AND(
                                $L76=$J76,
                                $M76="",
                                $N76=IFERROR(VLOOKUP($K76,  dados!$L:$S,  7,  FALSE),  ""),
                                $O76=IFERROR(VLOOKUP($K76,  dados!$L:$S,  6,  FALSE),  ""),
                                OR(
                                    $P76=IFERROR(VLOOKUP(VLOOKUP($G76, dados!$G:$J, 3, FALSE), dados!$B:$C, 2, FALSE), ""),
                                    $P76=IFERROR(VLOOKUP(VLOOKUP($K76, dados!$L:$N, 3, FALSE), dados!$B:$C, 2, FALSE), "")
                                ),
                                $Q76=IFERROR(VLOOKUP($K76, dados!$L:$S, 8, FALSE), "")
                            ))</f>
        <v>FALSO,FALSO</v>
      </c>
      <c r="F76" s="55" t="str">
        <f>IFERROR(IF(VLOOKUP($G76, dados!$G:$J, 4, FALSE)=0,"",VLOOKUP($G76, dados!$G:$J, 4, FALSE)), "")</f>
        <v/>
      </c>
      <c r="G76" s="56"/>
      <c r="H76" s="56"/>
      <c r="I76" s="56" t="str">
        <f>IFERROR(IF(VLOOKUP(VLOOKUP($G76, dados!$G:$I, 3, FALSE), dados!$B:$C, 2, FALSE)=0,"",VLOOKUP(VLOOKUP($G76, dados!$G:$I, 3, FALSE), dados!$B:$C, 2, FALSE)), "")</f>
        <v/>
      </c>
      <c r="J76" s="47"/>
      <c r="K76" s="56" t="str">
        <f>IFERROR(IF(VLOOKUP($L76, dados!$K:$O, 2, FALSE)=0,"",VLOOKUP($L76, dados!$K:$O, 2, FALSE)), "")</f>
        <v/>
      </c>
      <c r="L76" s="56"/>
      <c r="M76" s="56"/>
      <c r="N76" s="56" t="str">
        <f>IFERROR(IF(VLOOKUP($K76, dados!$L:$R, 7, FALSE)=0,"",VLOOKUP($K76, dados!$L:$R, 7, FALSE)), "")</f>
        <v/>
      </c>
      <c r="O76" s="56" t="str">
        <f>IFERROR(IF(VLOOKUP($K76, dados!$L:$R, 6, FALSE)=0,"",VLOOKUP($K76, dados!$L:$R, 6, FALSE)), "")</f>
        <v/>
      </c>
      <c r="P76" s="56" t="str">
        <f>IF(
                            $D76="",
                                IFERROR(IF(VLOOKUP(VLOOKUP($G76, dados!$G:$I, 3, FALSE), dados!$B:$C, 2, FALSE)=0,"",VLOOKUP(VLOOKUP($G76, dados!$G:$I, 3, FALSE), dados!$B:$C, 2, FALSE)), ""),
                                IFERROR(IF(VLOOKUP(VLOOKUP($K76, dados!$L:$N, 3, FALSE), dados!$B:$C, 2, FALSE)=0,"",VLOOKUP(VLOOKUP($K76, dados!$L:$N, 3, FALSE), dados!$B:$C, 2, FALSE)), "")
                        )</f>
        <v/>
      </c>
      <c r="Q76" s="59" t="str">
        <f>IFERROR(IF(VLOOKUP($K76, dados!$L:$S, 8, FALSE)=0,"",VLOOKUP($K76, dados!$L:$S, 8, FALSE)), "")</f>
        <v/>
      </c>
    </row>
    <row r="77" spans="1:17" s="45" customFormat="1" ht="20.100000000000001" customHeight="1" x14ac:dyDescent="0.25">
      <c r="A77" s="42" t="str">
        <f>IFERROR(VLOOKUP($I77, dados!$A:$B, 2, FALSE), "")</f>
        <v/>
      </c>
      <c r="B77" s="42" t="str">
        <f>IFERROR(VLOOKUP($P77, dados!$A:$B, 2, FALSE), "")</f>
        <v/>
      </c>
      <c r="C77" s="42" t="str">
        <f>IFERROR(VLOOKUP($G77, dados!$G:$H, 2, FALSE), "")</f>
        <v/>
      </c>
      <c r="D77" s="42" t="str">
        <f>IFERROR(VLOOKUP($K77, dados!$L:$M, 2, FALSE), "")</f>
        <v/>
      </c>
      <c r="E77" s="43" t="str">
        <f>NOT(AND(
                                $F77=IFERROR(VLOOKUP($G77,  dados!$G:$J,  4,  FALSE),  ""),
                                $H77="",
                                $I77=IFERROR(VLOOKUP(VLOOKUP($G77,  dados!$G:$I,  3,  FALSE),  dados!$B:$C,  2,  FALSE),  "")
                            ))&amp;","&amp;NOT(AND(
                                $L77=$J77,
                                $M77="",
                                $N77=IFERROR(VLOOKUP($K77,  dados!$L:$S,  7,  FALSE),  ""),
                                $O77=IFERROR(VLOOKUP($K77,  dados!$L:$S,  6,  FALSE),  ""),
                                OR(
                                    $P77=IFERROR(VLOOKUP(VLOOKUP($G77, dados!$G:$J, 3, FALSE), dados!$B:$C, 2, FALSE), ""),
                                    $P77=IFERROR(VLOOKUP(VLOOKUP($K77, dados!$L:$N, 3, FALSE), dados!$B:$C, 2, FALSE), "")
                                ),
                                $Q77=IFERROR(VLOOKUP($K77, dados!$L:$S, 8, FALSE), "")
                            ))</f>
        <v>FALSO,FALSO</v>
      </c>
      <c r="F77" s="51" t="str">
        <f>IFERROR(IF(VLOOKUP($G77, dados!$G:$J, 4, FALSE)=0,"",VLOOKUP($G77, dados!$G:$J, 4, FALSE)), "")</f>
        <v/>
      </c>
      <c r="G77" s="52"/>
      <c r="H77" s="52"/>
      <c r="I77" s="52" t="str">
        <f>IFERROR(IF(VLOOKUP(VLOOKUP($G77, dados!$G:$I, 3, FALSE), dados!$B:$C, 2, FALSE)=0,"",VLOOKUP(VLOOKUP($G77, dados!$G:$I, 3, FALSE), dados!$B:$C, 2, FALSE)), "")</f>
        <v/>
      </c>
      <c r="J77" s="44"/>
      <c r="K77" s="52" t="str">
        <f>IFERROR(IF(VLOOKUP($L77, dados!$K:$O, 2, FALSE)=0,"",VLOOKUP($L77, dados!$K:$O, 2, FALSE)), "")</f>
        <v/>
      </c>
      <c r="L77" s="52"/>
      <c r="M77" s="52"/>
      <c r="N77" s="52" t="str">
        <f>IFERROR(IF(VLOOKUP($K77, dados!$L:$R, 7, FALSE)=0,"",VLOOKUP($K77, dados!$L:$R, 7, FALSE)), "")</f>
        <v/>
      </c>
      <c r="O77" s="52" t="str">
        <f>IFERROR(IF(VLOOKUP($K77, dados!$L:$R, 6, FALSE)=0,"",VLOOKUP($K77, dados!$L:$R, 6, FALSE)), "")</f>
        <v/>
      </c>
      <c r="P77" s="52" t="str">
        <f>IF(
                            $D77="",
                                IFERROR(IF(VLOOKUP(VLOOKUP($G77, dados!$G:$I, 3, FALSE), dados!$B:$C, 2, FALSE)=0,"",VLOOKUP(VLOOKUP($G77, dados!$G:$I, 3, FALSE), dados!$B:$C, 2, FALSE)), ""),
                                IFERROR(IF(VLOOKUP(VLOOKUP($K77, dados!$L:$N, 3, FALSE), dados!$B:$C, 2, FALSE)=0,"",VLOOKUP(VLOOKUP($K77, dados!$L:$N, 3, FALSE), dados!$B:$C, 2, FALSE)), "")
                        )</f>
        <v/>
      </c>
      <c r="Q77" s="57" t="str">
        <f>IFERROR(IF(VLOOKUP($K77, dados!$L:$S, 8, FALSE)=0,"",VLOOKUP($K77, dados!$L:$S, 8, FALSE)), "")</f>
        <v/>
      </c>
    </row>
    <row r="78" spans="1:17" s="45" customFormat="1" ht="20.100000000000001" customHeight="1" x14ac:dyDescent="0.25">
      <c r="A78" s="42" t="str">
        <f>IFERROR(VLOOKUP($I78, dados!$A:$B, 2, FALSE), "")</f>
        <v/>
      </c>
      <c r="B78" s="42" t="str">
        <f>IFERROR(VLOOKUP($P78, dados!$A:$B, 2, FALSE), "")</f>
        <v/>
      </c>
      <c r="C78" s="42" t="str">
        <f>IFERROR(VLOOKUP($G78, dados!$G:$H, 2, FALSE), "")</f>
        <v/>
      </c>
      <c r="D78" s="42" t="str">
        <f>IFERROR(VLOOKUP($K78, dados!$L:$M, 2, FALSE), "")</f>
        <v/>
      </c>
      <c r="E78" s="43" t="str">
        <f>NOT(AND(
                                $F78=IFERROR(VLOOKUP($G78,  dados!$G:$J,  4,  FALSE),  ""),
                                $H78="",
                                $I78=IFERROR(VLOOKUP(VLOOKUP($G78,  dados!$G:$I,  3,  FALSE),  dados!$B:$C,  2,  FALSE),  "")
                            ))&amp;","&amp;NOT(AND(
                                $L78=$J78,
                                $M78="",
                                $N78=IFERROR(VLOOKUP($K78,  dados!$L:$S,  7,  FALSE),  ""),
                                $O78=IFERROR(VLOOKUP($K78,  dados!$L:$S,  6,  FALSE),  ""),
                                OR(
                                    $P78=IFERROR(VLOOKUP(VLOOKUP($G78, dados!$G:$J, 3, FALSE), dados!$B:$C, 2, FALSE), ""),
                                    $P78=IFERROR(VLOOKUP(VLOOKUP($K78, dados!$L:$N, 3, FALSE), dados!$B:$C, 2, FALSE), "")
                                ),
                                $Q78=IFERROR(VLOOKUP($K78, dados!$L:$S, 8, FALSE), "")
                            ))</f>
        <v>FALSO,FALSO</v>
      </c>
      <c r="F78" s="55" t="str">
        <f>IFERROR(IF(VLOOKUP($G78, dados!$G:$J, 4, FALSE)=0,"",VLOOKUP($G78, dados!$G:$J, 4, FALSE)), "")</f>
        <v/>
      </c>
      <c r="G78" s="56"/>
      <c r="H78" s="56"/>
      <c r="I78" s="56" t="str">
        <f>IFERROR(IF(VLOOKUP(VLOOKUP($G78, dados!$G:$I, 3, FALSE), dados!$B:$C, 2, FALSE)=0,"",VLOOKUP(VLOOKUP($G78, dados!$G:$I, 3, FALSE), dados!$B:$C, 2, FALSE)), "")</f>
        <v/>
      </c>
      <c r="J78" s="47"/>
      <c r="K78" s="56" t="str">
        <f>IFERROR(IF(VLOOKUP($L78, dados!$K:$O, 2, FALSE)=0,"",VLOOKUP($L78, dados!$K:$O, 2, FALSE)), "")</f>
        <v/>
      </c>
      <c r="L78" s="56"/>
      <c r="M78" s="56"/>
      <c r="N78" s="56" t="str">
        <f>IFERROR(IF(VLOOKUP($K78, dados!$L:$R, 7, FALSE)=0,"",VLOOKUP($K78, dados!$L:$R, 7, FALSE)), "")</f>
        <v/>
      </c>
      <c r="O78" s="56" t="str">
        <f>IFERROR(IF(VLOOKUP($K78, dados!$L:$R, 6, FALSE)=0,"",VLOOKUP($K78, dados!$L:$R, 6, FALSE)), "")</f>
        <v/>
      </c>
      <c r="P78" s="56" t="str">
        <f>IF(
                            $D78="",
                                IFERROR(IF(VLOOKUP(VLOOKUP($G78, dados!$G:$I, 3, FALSE), dados!$B:$C, 2, FALSE)=0,"",VLOOKUP(VLOOKUP($G78, dados!$G:$I, 3, FALSE), dados!$B:$C, 2, FALSE)), ""),
                                IFERROR(IF(VLOOKUP(VLOOKUP($K78, dados!$L:$N, 3, FALSE), dados!$B:$C, 2, FALSE)=0,"",VLOOKUP(VLOOKUP($K78, dados!$L:$N, 3, FALSE), dados!$B:$C, 2, FALSE)), "")
                        )</f>
        <v/>
      </c>
      <c r="Q78" s="59" t="str">
        <f>IFERROR(IF(VLOOKUP($K78, dados!$L:$S, 8, FALSE)=0,"",VLOOKUP($K78, dados!$L:$S, 8, FALSE)), "")</f>
        <v/>
      </c>
    </row>
    <row r="79" spans="1:17" s="45" customFormat="1" ht="20.100000000000001" customHeight="1" x14ac:dyDescent="0.25">
      <c r="A79" s="42" t="str">
        <f>IFERROR(VLOOKUP($I79, dados!$A:$B, 2, FALSE), "")</f>
        <v/>
      </c>
      <c r="B79" s="42" t="str">
        <f>IFERROR(VLOOKUP($P79, dados!$A:$B, 2, FALSE), "")</f>
        <v/>
      </c>
      <c r="C79" s="42" t="str">
        <f>IFERROR(VLOOKUP($G79, dados!$G:$H, 2, FALSE), "")</f>
        <v/>
      </c>
      <c r="D79" s="42" t="str">
        <f>IFERROR(VLOOKUP($K79, dados!$L:$M, 2, FALSE), "")</f>
        <v/>
      </c>
      <c r="E79" s="43" t="str">
        <f>NOT(AND(
                                $F79=IFERROR(VLOOKUP($G79,  dados!$G:$J,  4,  FALSE),  ""),
                                $H79="",
                                $I79=IFERROR(VLOOKUP(VLOOKUP($G79,  dados!$G:$I,  3,  FALSE),  dados!$B:$C,  2,  FALSE),  "")
                            ))&amp;","&amp;NOT(AND(
                                $L79=$J79,
                                $M79="",
                                $N79=IFERROR(VLOOKUP($K79,  dados!$L:$S,  7,  FALSE),  ""),
                                $O79=IFERROR(VLOOKUP($K79,  dados!$L:$S,  6,  FALSE),  ""),
                                OR(
                                    $P79=IFERROR(VLOOKUP(VLOOKUP($G79, dados!$G:$J, 3, FALSE), dados!$B:$C, 2, FALSE), ""),
                                    $P79=IFERROR(VLOOKUP(VLOOKUP($K79, dados!$L:$N, 3, FALSE), dados!$B:$C, 2, FALSE), "")
                                ),
                                $Q79=IFERROR(VLOOKUP($K79, dados!$L:$S, 8, FALSE), "")
                            ))</f>
        <v>FALSO,FALSO</v>
      </c>
      <c r="F79" s="51" t="str">
        <f>IFERROR(IF(VLOOKUP($G79, dados!$G:$J, 4, FALSE)=0,"",VLOOKUP($G79, dados!$G:$J, 4, FALSE)), "")</f>
        <v/>
      </c>
      <c r="G79" s="52"/>
      <c r="H79" s="52"/>
      <c r="I79" s="52" t="str">
        <f>IFERROR(IF(VLOOKUP(VLOOKUP($G79, dados!$G:$I, 3, FALSE), dados!$B:$C, 2, FALSE)=0,"",VLOOKUP(VLOOKUP($G79, dados!$G:$I, 3, FALSE), dados!$B:$C, 2, FALSE)), "")</f>
        <v/>
      </c>
      <c r="J79" s="44"/>
      <c r="K79" s="52" t="str">
        <f>IFERROR(IF(VLOOKUP($L79, dados!$K:$O, 2, FALSE)=0,"",VLOOKUP($L79, dados!$K:$O, 2, FALSE)), "")</f>
        <v/>
      </c>
      <c r="L79" s="52"/>
      <c r="M79" s="52"/>
      <c r="N79" s="52" t="str">
        <f>IFERROR(IF(VLOOKUP($K79, dados!$L:$R, 7, FALSE)=0,"",VLOOKUP($K79, dados!$L:$R, 7, FALSE)), "")</f>
        <v/>
      </c>
      <c r="O79" s="52" t="str">
        <f>IFERROR(IF(VLOOKUP($K79, dados!$L:$R, 6, FALSE)=0,"",VLOOKUP($K79, dados!$L:$R, 6, FALSE)), "")</f>
        <v/>
      </c>
      <c r="P79" s="52" t="str">
        <f>IF(
                            $D79="",
                                IFERROR(IF(VLOOKUP(VLOOKUP($G79, dados!$G:$I, 3, FALSE), dados!$B:$C, 2, FALSE)=0,"",VLOOKUP(VLOOKUP($G79, dados!$G:$I, 3, FALSE), dados!$B:$C, 2, FALSE)), ""),
                                IFERROR(IF(VLOOKUP(VLOOKUP($K79, dados!$L:$N, 3, FALSE), dados!$B:$C, 2, FALSE)=0,"",VLOOKUP(VLOOKUP($K79, dados!$L:$N, 3, FALSE), dados!$B:$C, 2, FALSE)), "")
                        )</f>
        <v/>
      </c>
      <c r="Q79" s="57" t="str">
        <f>IFERROR(IF(VLOOKUP($K79, dados!$L:$S, 8, FALSE)=0,"",VLOOKUP($K79, dados!$L:$S, 8, FALSE)), "")</f>
        <v/>
      </c>
    </row>
    <row r="80" spans="1:17" s="45" customFormat="1" ht="20.100000000000001" customHeight="1" x14ac:dyDescent="0.25">
      <c r="A80" s="42" t="str">
        <f>IFERROR(VLOOKUP($I80, dados!$A:$B, 2, FALSE), "")</f>
        <v/>
      </c>
      <c r="B80" s="42" t="str">
        <f>IFERROR(VLOOKUP($P80, dados!$A:$B, 2, FALSE), "")</f>
        <v/>
      </c>
      <c r="C80" s="42" t="str">
        <f>IFERROR(VLOOKUP($G80, dados!$G:$H, 2, FALSE), "")</f>
        <v/>
      </c>
      <c r="D80" s="42" t="str">
        <f>IFERROR(VLOOKUP($K80, dados!$L:$M, 2, FALSE), "")</f>
        <v/>
      </c>
      <c r="E80" s="43" t="str">
        <f>NOT(AND(
                                $F80=IFERROR(VLOOKUP($G80,  dados!$G:$J,  4,  FALSE),  ""),
                                $H80="",
                                $I80=IFERROR(VLOOKUP(VLOOKUP($G80,  dados!$G:$I,  3,  FALSE),  dados!$B:$C,  2,  FALSE),  "")
                            ))&amp;","&amp;NOT(AND(
                                $L80=$J80,
                                $M80="",
                                $N80=IFERROR(VLOOKUP($K80,  dados!$L:$S,  7,  FALSE),  ""),
                                $O80=IFERROR(VLOOKUP($K80,  dados!$L:$S,  6,  FALSE),  ""),
                                OR(
                                    $P80=IFERROR(VLOOKUP(VLOOKUP($G80, dados!$G:$J, 3, FALSE), dados!$B:$C, 2, FALSE), ""),
                                    $P80=IFERROR(VLOOKUP(VLOOKUP($K80, dados!$L:$N, 3, FALSE), dados!$B:$C, 2, FALSE), "")
                                ),
                                $Q80=IFERROR(VLOOKUP($K80, dados!$L:$S, 8, FALSE), "")
                            ))</f>
        <v>FALSO,FALSO</v>
      </c>
      <c r="F80" s="55" t="str">
        <f>IFERROR(IF(VLOOKUP($G80, dados!$G:$J, 4, FALSE)=0,"",VLOOKUP($G80, dados!$G:$J, 4, FALSE)), "")</f>
        <v/>
      </c>
      <c r="G80" s="56"/>
      <c r="H80" s="56"/>
      <c r="I80" s="56" t="str">
        <f>IFERROR(IF(VLOOKUP(VLOOKUP($G80, dados!$G:$I, 3, FALSE), dados!$B:$C, 2, FALSE)=0,"",VLOOKUP(VLOOKUP($G80, dados!$G:$I, 3, FALSE), dados!$B:$C, 2, FALSE)), "")</f>
        <v/>
      </c>
      <c r="J80" s="47"/>
      <c r="K80" s="56" t="str">
        <f>IFERROR(IF(VLOOKUP($L80, dados!$K:$O, 2, FALSE)=0,"",VLOOKUP($L80, dados!$K:$O, 2, FALSE)), "")</f>
        <v/>
      </c>
      <c r="L80" s="56"/>
      <c r="M80" s="56"/>
      <c r="N80" s="56" t="str">
        <f>IFERROR(IF(VLOOKUP($K80, dados!$L:$R, 7, FALSE)=0,"",VLOOKUP($K80, dados!$L:$R, 7, FALSE)), "")</f>
        <v/>
      </c>
      <c r="O80" s="56" t="str">
        <f>IFERROR(IF(VLOOKUP($K80, dados!$L:$R, 6, FALSE)=0,"",VLOOKUP($K80, dados!$L:$R, 6, FALSE)), "")</f>
        <v/>
      </c>
      <c r="P80" s="56" t="str">
        <f>IF(
                            $D80="",
                                IFERROR(IF(VLOOKUP(VLOOKUP($G80, dados!$G:$I, 3, FALSE), dados!$B:$C, 2, FALSE)=0,"",VLOOKUP(VLOOKUP($G80, dados!$G:$I, 3, FALSE), dados!$B:$C, 2, FALSE)), ""),
                                IFERROR(IF(VLOOKUP(VLOOKUP($K80, dados!$L:$N, 3, FALSE), dados!$B:$C, 2, FALSE)=0,"",VLOOKUP(VLOOKUP($K80, dados!$L:$N, 3, FALSE), dados!$B:$C, 2, FALSE)), "")
                        )</f>
        <v/>
      </c>
      <c r="Q80" s="59" t="str">
        <f>IFERROR(IF(VLOOKUP($K80, dados!$L:$S, 8, FALSE)=0,"",VLOOKUP($K80, dados!$L:$S, 8, FALSE)), "")</f>
        <v/>
      </c>
    </row>
    <row r="81" spans="1:17" s="45" customFormat="1" ht="20.100000000000001" customHeight="1" x14ac:dyDescent="0.25">
      <c r="A81" s="42" t="str">
        <f>IFERROR(VLOOKUP($I81, dados!$A:$B, 2, FALSE), "")</f>
        <v/>
      </c>
      <c r="B81" s="42" t="str">
        <f>IFERROR(VLOOKUP($P81, dados!$A:$B, 2, FALSE), "")</f>
        <v/>
      </c>
      <c r="C81" s="42" t="str">
        <f>IFERROR(VLOOKUP($G81, dados!$G:$H, 2, FALSE), "")</f>
        <v/>
      </c>
      <c r="D81" s="42" t="str">
        <f>IFERROR(VLOOKUP($K81, dados!$L:$M, 2, FALSE), "")</f>
        <v/>
      </c>
      <c r="E81" s="43" t="str">
        <f>NOT(AND(
                                $F81=IFERROR(VLOOKUP($G81,  dados!$G:$J,  4,  FALSE),  ""),
                                $H81="",
                                $I81=IFERROR(VLOOKUP(VLOOKUP($G81,  dados!$G:$I,  3,  FALSE),  dados!$B:$C,  2,  FALSE),  "")
                            ))&amp;","&amp;NOT(AND(
                                $L81=$J81,
                                $M81="",
                                $N81=IFERROR(VLOOKUP($K81,  dados!$L:$S,  7,  FALSE),  ""),
                                $O81=IFERROR(VLOOKUP($K81,  dados!$L:$S,  6,  FALSE),  ""),
                                OR(
                                    $P81=IFERROR(VLOOKUP(VLOOKUP($G81, dados!$G:$J, 3, FALSE), dados!$B:$C, 2, FALSE), ""),
                                    $P81=IFERROR(VLOOKUP(VLOOKUP($K81, dados!$L:$N, 3, FALSE), dados!$B:$C, 2, FALSE), "")
                                ),
                                $Q81=IFERROR(VLOOKUP($K81, dados!$L:$S, 8, FALSE), "")
                            ))</f>
        <v>FALSO,FALSO</v>
      </c>
      <c r="F81" s="51" t="str">
        <f>IFERROR(IF(VLOOKUP($G81, dados!$G:$J, 4, FALSE)=0,"",VLOOKUP($G81, dados!$G:$J, 4, FALSE)), "")</f>
        <v/>
      </c>
      <c r="G81" s="52"/>
      <c r="H81" s="52"/>
      <c r="I81" s="52" t="str">
        <f>IFERROR(IF(VLOOKUP(VLOOKUP($G81, dados!$G:$I, 3, FALSE), dados!$B:$C, 2, FALSE)=0,"",VLOOKUP(VLOOKUP($G81, dados!$G:$I, 3, FALSE), dados!$B:$C, 2, FALSE)), "")</f>
        <v/>
      </c>
      <c r="J81" s="44"/>
      <c r="K81" s="52" t="str">
        <f>IFERROR(IF(VLOOKUP($L81, dados!$K:$O, 2, FALSE)=0,"",VLOOKUP($L81, dados!$K:$O, 2, FALSE)), "")</f>
        <v/>
      </c>
      <c r="L81" s="52"/>
      <c r="M81" s="52"/>
      <c r="N81" s="52" t="str">
        <f>IFERROR(IF(VLOOKUP($K81, dados!$L:$R, 7, FALSE)=0,"",VLOOKUP($K81, dados!$L:$R, 7, FALSE)), "")</f>
        <v/>
      </c>
      <c r="O81" s="52" t="str">
        <f>IFERROR(IF(VLOOKUP($K81, dados!$L:$R, 6, FALSE)=0,"",VLOOKUP($K81, dados!$L:$R, 6, FALSE)), "")</f>
        <v/>
      </c>
      <c r="P81" s="52" t="str">
        <f>IF(
                            $D81="",
                                IFERROR(IF(VLOOKUP(VLOOKUP($G81, dados!$G:$I, 3, FALSE), dados!$B:$C, 2, FALSE)=0,"",VLOOKUP(VLOOKUP($G81, dados!$G:$I, 3, FALSE), dados!$B:$C, 2, FALSE)), ""),
                                IFERROR(IF(VLOOKUP(VLOOKUP($K81, dados!$L:$N, 3, FALSE), dados!$B:$C, 2, FALSE)=0,"",VLOOKUP(VLOOKUP($K81, dados!$L:$N, 3, FALSE), dados!$B:$C, 2, FALSE)), "")
                        )</f>
        <v/>
      </c>
      <c r="Q81" s="57" t="str">
        <f>IFERROR(IF(VLOOKUP($K81, dados!$L:$S, 8, FALSE)=0,"",VLOOKUP($K81, dados!$L:$S, 8, FALSE)), "")</f>
        <v/>
      </c>
    </row>
    <row r="82" spans="1:17" s="45" customFormat="1" ht="20.100000000000001" customHeight="1" x14ac:dyDescent="0.25">
      <c r="A82" s="42" t="str">
        <f>IFERROR(VLOOKUP($I82, dados!$A:$B, 2, FALSE), "")</f>
        <v/>
      </c>
      <c r="B82" s="42" t="str">
        <f>IFERROR(VLOOKUP($P82, dados!$A:$B, 2, FALSE), "")</f>
        <v/>
      </c>
      <c r="C82" s="42" t="str">
        <f>IFERROR(VLOOKUP($G82, dados!$G:$H, 2, FALSE), "")</f>
        <v/>
      </c>
      <c r="D82" s="42" t="str">
        <f>IFERROR(VLOOKUP($K82, dados!$L:$M, 2, FALSE), "")</f>
        <v/>
      </c>
      <c r="E82" s="43" t="str">
        <f>NOT(AND(
                                $F82=IFERROR(VLOOKUP($G82,  dados!$G:$J,  4,  FALSE),  ""),
                                $H82="",
                                $I82=IFERROR(VLOOKUP(VLOOKUP($G82,  dados!$G:$I,  3,  FALSE),  dados!$B:$C,  2,  FALSE),  "")
                            ))&amp;","&amp;NOT(AND(
                                $L82=$J82,
                                $M82="",
                                $N82=IFERROR(VLOOKUP($K82,  dados!$L:$S,  7,  FALSE),  ""),
                                $O82=IFERROR(VLOOKUP($K82,  dados!$L:$S,  6,  FALSE),  ""),
                                OR(
                                    $P82=IFERROR(VLOOKUP(VLOOKUP($G82, dados!$G:$J, 3, FALSE), dados!$B:$C, 2, FALSE), ""),
                                    $P82=IFERROR(VLOOKUP(VLOOKUP($K82, dados!$L:$N, 3, FALSE), dados!$B:$C, 2, FALSE), "")
                                ),
                                $Q82=IFERROR(VLOOKUP($K82, dados!$L:$S, 8, FALSE), "")
                            ))</f>
        <v>FALSO,FALSO</v>
      </c>
      <c r="F82" s="55" t="str">
        <f>IFERROR(IF(VLOOKUP($G82, dados!$G:$J, 4, FALSE)=0,"",VLOOKUP($G82, dados!$G:$J, 4, FALSE)), "")</f>
        <v/>
      </c>
      <c r="G82" s="56"/>
      <c r="H82" s="56"/>
      <c r="I82" s="56" t="str">
        <f>IFERROR(IF(VLOOKUP(VLOOKUP($G82, dados!$G:$I, 3, FALSE), dados!$B:$C, 2, FALSE)=0,"",VLOOKUP(VLOOKUP($G82, dados!$G:$I, 3, FALSE), dados!$B:$C, 2, FALSE)), "")</f>
        <v/>
      </c>
      <c r="J82" s="47"/>
      <c r="K82" s="56" t="str">
        <f>IFERROR(IF(VLOOKUP($L82, dados!$K:$O, 2, FALSE)=0,"",VLOOKUP($L82, dados!$K:$O, 2, FALSE)), "")</f>
        <v/>
      </c>
      <c r="L82" s="56"/>
      <c r="M82" s="56"/>
      <c r="N82" s="56" t="str">
        <f>IFERROR(IF(VLOOKUP($K82, dados!$L:$R, 7, FALSE)=0,"",VLOOKUP($K82, dados!$L:$R, 7, FALSE)), "")</f>
        <v/>
      </c>
      <c r="O82" s="56" t="str">
        <f>IFERROR(IF(VLOOKUP($K82, dados!$L:$R, 6, FALSE)=0,"",VLOOKUP($K82, dados!$L:$R, 6, FALSE)), "")</f>
        <v/>
      </c>
      <c r="P82" s="56" t="str">
        <f>IF(
                            $D82="",
                                IFERROR(IF(VLOOKUP(VLOOKUP($G82, dados!$G:$I, 3, FALSE), dados!$B:$C, 2, FALSE)=0,"",VLOOKUP(VLOOKUP($G82, dados!$G:$I, 3, FALSE), dados!$B:$C, 2, FALSE)), ""),
                                IFERROR(IF(VLOOKUP(VLOOKUP($K82, dados!$L:$N, 3, FALSE), dados!$B:$C, 2, FALSE)=0,"",VLOOKUP(VLOOKUP($K82, dados!$L:$N, 3, FALSE), dados!$B:$C, 2, FALSE)), "")
                        )</f>
        <v/>
      </c>
      <c r="Q82" s="59" t="str">
        <f>IFERROR(IF(VLOOKUP($K82, dados!$L:$S, 8, FALSE)=0,"",VLOOKUP($K82, dados!$L:$S, 8, FALSE)), "")</f>
        <v/>
      </c>
    </row>
    <row r="83" spans="1:17" s="45" customFormat="1" ht="20.100000000000001" customHeight="1" x14ac:dyDescent="0.25">
      <c r="A83" s="42" t="str">
        <f>IFERROR(VLOOKUP($I83, dados!$A:$B, 2, FALSE), "")</f>
        <v/>
      </c>
      <c r="B83" s="42" t="str">
        <f>IFERROR(VLOOKUP($P83, dados!$A:$B, 2, FALSE), "")</f>
        <v/>
      </c>
      <c r="C83" s="42" t="str">
        <f>IFERROR(VLOOKUP($G83, dados!$G:$H, 2, FALSE), "")</f>
        <v/>
      </c>
      <c r="D83" s="42" t="str">
        <f>IFERROR(VLOOKUP($K83, dados!$L:$M, 2, FALSE), "")</f>
        <v/>
      </c>
      <c r="E83" s="43" t="str">
        <f>NOT(AND(
                                $F83=IFERROR(VLOOKUP($G83,  dados!$G:$J,  4,  FALSE),  ""),
                                $H83="",
                                $I83=IFERROR(VLOOKUP(VLOOKUP($G83,  dados!$G:$I,  3,  FALSE),  dados!$B:$C,  2,  FALSE),  "")
                            ))&amp;","&amp;NOT(AND(
                                $L83=$J83,
                                $M83="",
                                $N83=IFERROR(VLOOKUP($K83,  dados!$L:$S,  7,  FALSE),  ""),
                                $O83=IFERROR(VLOOKUP($K83,  dados!$L:$S,  6,  FALSE),  ""),
                                OR(
                                    $P83=IFERROR(VLOOKUP(VLOOKUP($G83, dados!$G:$J, 3, FALSE), dados!$B:$C, 2, FALSE), ""),
                                    $P83=IFERROR(VLOOKUP(VLOOKUP($K83, dados!$L:$N, 3, FALSE), dados!$B:$C, 2, FALSE), "")
                                ),
                                $Q83=IFERROR(VLOOKUP($K83, dados!$L:$S, 8, FALSE), "")
                            ))</f>
        <v>FALSO,FALSO</v>
      </c>
      <c r="F83" s="51" t="str">
        <f>IFERROR(IF(VLOOKUP($G83, dados!$G:$J, 4, FALSE)=0,"",VLOOKUP($G83, dados!$G:$J, 4, FALSE)), "")</f>
        <v/>
      </c>
      <c r="G83" s="52"/>
      <c r="H83" s="52"/>
      <c r="I83" s="52" t="str">
        <f>IFERROR(IF(VLOOKUP(VLOOKUP($G83, dados!$G:$I, 3, FALSE), dados!$B:$C, 2, FALSE)=0,"",VLOOKUP(VLOOKUP($G83, dados!$G:$I, 3, FALSE), dados!$B:$C, 2, FALSE)), "")</f>
        <v/>
      </c>
      <c r="J83" s="44"/>
      <c r="K83" s="52" t="str">
        <f>IFERROR(IF(VLOOKUP($L83, dados!$K:$O, 2, FALSE)=0,"",VLOOKUP($L83, dados!$K:$O, 2, FALSE)), "")</f>
        <v/>
      </c>
      <c r="L83" s="52"/>
      <c r="M83" s="52"/>
      <c r="N83" s="52" t="str">
        <f>IFERROR(IF(VLOOKUP($K83, dados!$L:$R, 7, FALSE)=0,"",VLOOKUP($K83, dados!$L:$R, 7, FALSE)), "")</f>
        <v/>
      </c>
      <c r="O83" s="52" t="str">
        <f>IFERROR(IF(VLOOKUP($K83, dados!$L:$R, 6, FALSE)=0,"",VLOOKUP($K83, dados!$L:$R, 6, FALSE)), "")</f>
        <v/>
      </c>
      <c r="P83" s="52" t="str">
        <f>IF(
                            $D83="",
                                IFERROR(IF(VLOOKUP(VLOOKUP($G83, dados!$G:$I, 3, FALSE), dados!$B:$C, 2, FALSE)=0,"",VLOOKUP(VLOOKUP($G83, dados!$G:$I, 3, FALSE), dados!$B:$C, 2, FALSE)), ""),
                                IFERROR(IF(VLOOKUP(VLOOKUP($K83, dados!$L:$N, 3, FALSE), dados!$B:$C, 2, FALSE)=0,"",VLOOKUP(VLOOKUP($K83, dados!$L:$N, 3, FALSE), dados!$B:$C, 2, FALSE)), "")
                        )</f>
        <v/>
      </c>
      <c r="Q83" s="57" t="str">
        <f>IFERROR(IF(VLOOKUP($K83, dados!$L:$S, 8, FALSE)=0,"",VLOOKUP($K83, dados!$L:$S, 8, FALSE)), "")</f>
        <v/>
      </c>
    </row>
    <row r="84" spans="1:17" s="45" customFormat="1" ht="20.100000000000001" customHeight="1" x14ac:dyDescent="0.25">
      <c r="A84" s="42" t="str">
        <f>IFERROR(VLOOKUP($I84, dados!$A:$B, 2, FALSE), "")</f>
        <v/>
      </c>
      <c r="B84" s="42" t="str">
        <f>IFERROR(VLOOKUP($P84, dados!$A:$B, 2, FALSE), "")</f>
        <v/>
      </c>
      <c r="C84" s="42" t="str">
        <f>IFERROR(VLOOKUP($G84, dados!$G:$H, 2, FALSE), "")</f>
        <v/>
      </c>
      <c r="D84" s="42" t="str">
        <f>IFERROR(VLOOKUP($K84, dados!$L:$M, 2, FALSE), "")</f>
        <v/>
      </c>
      <c r="E84" s="43" t="str">
        <f>NOT(AND(
                                $F84=IFERROR(VLOOKUP($G84,  dados!$G:$J,  4,  FALSE),  ""),
                                $H84="",
                                $I84=IFERROR(VLOOKUP(VLOOKUP($G84,  dados!$G:$I,  3,  FALSE),  dados!$B:$C,  2,  FALSE),  "")
                            ))&amp;","&amp;NOT(AND(
                                $L84=$J84,
                                $M84="",
                                $N84=IFERROR(VLOOKUP($K84,  dados!$L:$S,  7,  FALSE),  ""),
                                $O84=IFERROR(VLOOKUP($K84,  dados!$L:$S,  6,  FALSE),  ""),
                                OR(
                                    $P84=IFERROR(VLOOKUP(VLOOKUP($G84, dados!$G:$J, 3, FALSE), dados!$B:$C, 2, FALSE), ""),
                                    $P84=IFERROR(VLOOKUP(VLOOKUP($K84, dados!$L:$N, 3, FALSE), dados!$B:$C, 2, FALSE), "")
                                ),
                                $Q84=IFERROR(VLOOKUP($K84, dados!$L:$S, 8, FALSE), "")
                            ))</f>
        <v>FALSO,FALSO</v>
      </c>
      <c r="F84" s="55" t="str">
        <f>IFERROR(IF(VLOOKUP($G84, dados!$G:$J, 4, FALSE)=0,"",VLOOKUP($G84, dados!$G:$J, 4, FALSE)), "")</f>
        <v/>
      </c>
      <c r="G84" s="56"/>
      <c r="H84" s="56"/>
      <c r="I84" s="56" t="str">
        <f>IFERROR(IF(VLOOKUP(VLOOKUP($G84, dados!$G:$I, 3, FALSE), dados!$B:$C, 2, FALSE)=0,"",VLOOKUP(VLOOKUP($G84, dados!$G:$I, 3, FALSE), dados!$B:$C, 2, FALSE)), "")</f>
        <v/>
      </c>
      <c r="J84" s="47"/>
      <c r="K84" s="56" t="str">
        <f>IFERROR(IF(VLOOKUP($L84, dados!$K:$O, 2, FALSE)=0,"",VLOOKUP($L84, dados!$K:$O, 2, FALSE)), "")</f>
        <v/>
      </c>
      <c r="L84" s="56"/>
      <c r="M84" s="56"/>
      <c r="N84" s="56" t="str">
        <f>IFERROR(IF(VLOOKUP($K84, dados!$L:$R, 7, FALSE)=0,"",VLOOKUP($K84, dados!$L:$R, 7, FALSE)), "")</f>
        <v/>
      </c>
      <c r="O84" s="56" t="str">
        <f>IFERROR(IF(VLOOKUP($K84, dados!$L:$R, 6, FALSE)=0,"",VLOOKUP($K84, dados!$L:$R, 6, FALSE)), "")</f>
        <v/>
      </c>
      <c r="P84" s="56" t="str">
        <f>IF(
                            $D84="",
                                IFERROR(IF(VLOOKUP(VLOOKUP($G84, dados!$G:$I, 3, FALSE), dados!$B:$C, 2, FALSE)=0,"",VLOOKUP(VLOOKUP($G84, dados!$G:$I, 3, FALSE), dados!$B:$C, 2, FALSE)), ""),
                                IFERROR(IF(VLOOKUP(VLOOKUP($K84, dados!$L:$N, 3, FALSE), dados!$B:$C, 2, FALSE)=0,"",VLOOKUP(VLOOKUP($K84, dados!$L:$N, 3, FALSE), dados!$B:$C, 2, FALSE)), "")
                        )</f>
        <v/>
      </c>
      <c r="Q84" s="59" t="str">
        <f>IFERROR(IF(VLOOKUP($K84, dados!$L:$S, 8, FALSE)=0,"",VLOOKUP($K84, dados!$L:$S, 8, FALSE)), "")</f>
        <v/>
      </c>
    </row>
    <row r="85" spans="1:17" s="45" customFormat="1" ht="20.100000000000001" customHeight="1" x14ac:dyDescent="0.25">
      <c r="A85" s="42" t="str">
        <f>IFERROR(VLOOKUP($I85, dados!$A:$B, 2, FALSE), "")</f>
        <v/>
      </c>
      <c r="B85" s="42" t="str">
        <f>IFERROR(VLOOKUP($P85, dados!$A:$B, 2, FALSE), "")</f>
        <v/>
      </c>
      <c r="C85" s="42" t="str">
        <f>IFERROR(VLOOKUP($G85, dados!$G:$H, 2, FALSE), "")</f>
        <v/>
      </c>
      <c r="D85" s="42" t="str">
        <f>IFERROR(VLOOKUP($K85, dados!$L:$M, 2, FALSE), "")</f>
        <v/>
      </c>
      <c r="E85" s="43" t="str">
        <f>NOT(AND(
                                $F85=IFERROR(VLOOKUP($G85,  dados!$G:$J,  4,  FALSE),  ""),
                                $H85="",
                                $I85=IFERROR(VLOOKUP(VLOOKUP($G85,  dados!$G:$I,  3,  FALSE),  dados!$B:$C,  2,  FALSE),  "")
                            ))&amp;","&amp;NOT(AND(
                                $L85=$J85,
                                $M85="",
                                $N85=IFERROR(VLOOKUP($K85,  dados!$L:$S,  7,  FALSE),  ""),
                                $O85=IFERROR(VLOOKUP($K85,  dados!$L:$S,  6,  FALSE),  ""),
                                OR(
                                    $P85=IFERROR(VLOOKUP(VLOOKUP($G85, dados!$G:$J, 3, FALSE), dados!$B:$C, 2, FALSE), ""),
                                    $P85=IFERROR(VLOOKUP(VLOOKUP($K85, dados!$L:$N, 3, FALSE), dados!$B:$C, 2, FALSE), "")
                                ),
                                $Q85=IFERROR(VLOOKUP($K85, dados!$L:$S, 8, FALSE), "")
                            ))</f>
        <v>FALSO,FALSO</v>
      </c>
      <c r="F85" s="51" t="str">
        <f>IFERROR(IF(VLOOKUP($G85, dados!$G:$J, 4, FALSE)=0,"",VLOOKUP($G85, dados!$G:$J, 4, FALSE)), "")</f>
        <v/>
      </c>
      <c r="G85" s="52"/>
      <c r="H85" s="52"/>
      <c r="I85" s="52" t="str">
        <f>IFERROR(IF(VLOOKUP(VLOOKUP($G85, dados!$G:$I, 3, FALSE), dados!$B:$C, 2, FALSE)=0,"",VLOOKUP(VLOOKUP($G85, dados!$G:$I, 3, FALSE), dados!$B:$C, 2, FALSE)), "")</f>
        <v/>
      </c>
      <c r="J85" s="44"/>
      <c r="K85" s="52" t="str">
        <f>IFERROR(IF(VLOOKUP($L85, dados!$K:$O, 2, FALSE)=0,"",VLOOKUP($L85, dados!$K:$O, 2, FALSE)), "")</f>
        <v/>
      </c>
      <c r="L85" s="52"/>
      <c r="M85" s="52"/>
      <c r="N85" s="52" t="str">
        <f>IFERROR(IF(VLOOKUP($K85, dados!$L:$R, 7, FALSE)=0,"",VLOOKUP($K85, dados!$L:$R, 7, FALSE)), "")</f>
        <v/>
      </c>
      <c r="O85" s="52" t="str">
        <f>IFERROR(IF(VLOOKUP($K85, dados!$L:$R, 6, FALSE)=0,"",VLOOKUP($K85, dados!$L:$R, 6, FALSE)), "")</f>
        <v/>
      </c>
      <c r="P85" s="52" t="str">
        <f>IF(
                            $D85="",
                                IFERROR(IF(VLOOKUP(VLOOKUP($G85, dados!$G:$I, 3, FALSE), dados!$B:$C, 2, FALSE)=0,"",VLOOKUP(VLOOKUP($G85, dados!$G:$I, 3, FALSE), dados!$B:$C, 2, FALSE)), ""),
                                IFERROR(IF(VLOOKUP(VLOOKUP($K85, dados!$L:$N, 3, FALSE), dados!$B:$C, 2, FALSE)=0,"",VLOOKUP(VLOOKUP($K85, dados!$L:$N, 3, FALSE), dados!$B:$C, 2, FALSE)), "")
                        )</f>
        <v/>
      </c>
      <c r="Q85" s="57" t="str">
        <f>IFERROR(IF(VLOOKUP($K85, dados!$L:$S, 8, FALSE)=0,"",VLOOKUP($K85, dados!$L:$S, 8, FALSE)), "")</f>
        <v/>
      </c>
    </row>
    <row r="86" spans="1:17" s="45" customFormat="1" ht="20.100000000000001" customHeight="1" x14ac:dyDescent="0.25">
      <c r="A86" s="42" t="str">
        <f>IFERROR(VLOOKUP($I86, dados!$A:$B, 2, FALSE), "")</f>
        <v/>
      </c>
      <c r="B86" s="42" t="str">
        <f>IFERROR(VLOOKUP($P86, dados!$A:$B, 2, FALSE), "")</f>
        <v/>
      </c>
      <c r="C86" s="42" t="str">
        <f>IFERROR(VLOOKUP($G86, dados!$G:$H, 2, FALSE), "")</f>
        <v/>
      </c>
      <c r="D86" s="42" t="str">
        <f>IFERROR(VLOOKUP($K86, dados!$L:$M, 2, FALSE), "")</f>
        <v/>
      </c>
      <c r="E86" s="43" t="str">
        <f>NOT(AND(
                                $F86=IFERROR(VLOOKUP($G86,  dados!$G:$J,  4,  FALSE),  ""),
                                $H86="",
                                $I86=IFERROR(VLOOKUP(VLOOKUP($G86,  dados!$G:$I,  3,  FALSE),  dados!$B:$C,  2,  FALSE),  "")
                            ))&amp;","&amp;NOT(AND(
                                $L86=$J86,
                                $M86="",
                                $N86=IFERROR(VLOOKUP($K86,  dados!$L:$S,  7,  FALSE),  ""),
                                $O86=IFERROR(VLOOKUP($K86,  dados!$L:$S,  6,  FALSE),  ""),
                                OR(
                                    $P86=IFERROR(VLOOKUP(VLOOKUP($G86, dados!$G:$J, 3, FALSE), dados!$B:$C, 2, FALSE), ""),
                                    $P86=IFERROR(VLOOKUP(VLOOKUP($K86, dados!$L:$N, 3, FALSE), dados!$B:$C, 2, FALSE), "")
                                ),
                                $Q86=IFERROR(VLOOKUP($K86, dados!$L:$S, 8, FALSE), "")
                            ))</f>
        <v>FALSO,FALSO</v>
      </c>
      <c r="F86" s="55" t="str">
        <f>IFERROR(IF(VLOOKUP($G86, dados!$G:$J, 4, FALSE)=0,"",VLOOKUP($G86, dados!$G:$J, 4, FALSE)), "")</f>
        <v/>
      </c>
      <c r="G86" s="56"/>
      <c r="H86" s="56"/>
      <c r="I86" s="56" t="str">
        <f>IFERROR(IF(VLOOKUP(VLOOKUP($G86, dados!$G:$I, 3, FALSE), dados!$B:$C, 2, FALSE)=0,"",VLOOKUP(VLOOKUP($G86, dados!$G:$I, 3, FALSE), dados!$B:$C, 2, FALSE)), "")</f>
        <v/>
      </c>
      <c r="J86" s="47"/>
      <c r="K86" s="56" t="str">
        <f>IFERROR(IF(VLOOKUP($L86, dados!$K:$O, 2, FALSE)=0,"",VLOOKUP($L86, dados!$K:$O, 2, FALSE)), "")</f>
        <v/>
      </c>
      <c r="L86" s="56"/>
      <c r="M86" s="56"/>
      <c r="N86" s="56" t="str">
        <f>IFERROR(IF(VLOOKUP($K86, dados!$L:$R, 7, FALSE)=0,"",VLOOKUP($K86, dados!$L:$R, 7, FALSE)), "")</f>
        <v/>
      </c>
      <c r="O86" s="56" t="str">
        <f>IFERROR(IF(VLOOKUP($K86, dados!$L:$R, 6, FALSE)=0,"",VLOOKUP($K86, dados!$L:$R, 6, FALSE)), "")</f>
        <v/>
      </c>
      <c r="P86" s="56" t="str">
        <f>IF(
                            $D86="",
                                IFERROR(IF(VLOOKUP(VLOOKUP($G86, dados!$G:$I, 3, FALSE), dados!$B:$C, 2, FALSE)=0,"",VLOOKUP(VLOOKUP($G86, dados!$G:$I, 3, FALSE), dados!$B:$C, 2, FALSE)), ""),
                                IFERROR(IF(VLOOKUP(VLOOKUP($K86, dados!$L:$N, 3, FALSE), dados!$B:$C, 2, FALSE)=0,"",VLOOKUP(VLOOKUP($K86, dados!$L:$N, 3, FALSE), dados!$B:$C, 2, FALSE)), "")
                        )</f>
        <v/>
      </c>
      <c r="Q86" s="59" t="str">
        <f>IFERROR(IF(VLOOKUP($K86, dados!$L:$S, 8, FALSE)=0,"",VLOOKUP($K86, dados!$L:$S, 8, FALSE)), "")</f>
        <v/>
      </c>
    </row>
    <row r="87" spans="1:17" s="45" customFormat="1" ht="20.100000000000001" customHeight="1" x14ac:dyDescent="0.25">
      <c r="A87" s="42" t="str">
        <f>IFERROR(VLOOKUP($I87, dados!$A:$B, 2, FALSE), "")</f>
        <v/>
      </c>
      <c r="B87" s="42" t="str">
        <f>IFERROR(VLOOKUP($P87, dados!$A:$B, 2, FALSE), "")</f>
        <v/>
      </c>
      <c r="C87" s="42" t="str">
        <f>IFERROR(VLOOKUP($G87, dados!$G:$H, 2, FALSE), "")</f>
        <v/>
      </c>
      <c r="D87" s="42" t="str">
        <f>IFERROR(VLOOKUP($K87, dados!$L:$M, 2, FALSE), "")</f>
        <v/>
      </c>
      <c r="E87" s="43" t="str">
        <f>NOT(AND(
                                $F87=IFERROR(VLOOKUP($G87,  dados!$G:$J,  4,  FALSE),  ""),
                                $H87="",
                                $I87=IFERROR(VLOOKUP(VLOOKUP($G87,  dados!$G:$I,  3,  FALSE),  dados!$B:$C,  2,  FALSE),  "")
                            ))&amp;","&amp;NOT(AND(
                                $L87=$J87,
                                $M87="",
                                $N87=IFERROR(VLOOKUP($K87,  dados!$L:$S,  7,  FALSE),  ""),
                                $O87=IFERROR(VLOOKUP($K87,  dados!$L:$S,  6,  FALSE),  ""),
                                OR(
                                    $P87=IFERROR(VLOOKUP(VLOOKUP($G87, dados!$G:$J, 3, FALSE), dados!$B:$C, 2, FALSE), ""),
                                    $P87=IFERROR(VLOOKUP(VLOOKUP($K87, dados!$L:$N, 3, FALSE), dados!$B:$C, 2, FALSE), "")
                                ),
                                $Q87=IFERROR(VLOOKUP($K87, dados!$L:$S, 8, FALSE), "")
                            ))</f>
        <v>FALSO,FALSO</v>
      </c>
      <c r="F87" s="51" t="str">
        <f>IFERROR(IF(VLOOKUP($G87, dados!$G:$J, 4, FALSE)=0,"",VLOOKUP($G87, dados!$G:$J, 4, FALSE)), "")</f>
        <v/>
      </c>
      <c r="G87" s="52"/>
      <c r="H87" s="52"/>
      <c r="I87" s="52" t="str">
        <f>IFERROR(IF(VLOOKUP(VLOOKUP($G87, dados!$G:$I, 3, FALSE), dados!$B:$C, 2, FALSE)=0,"",VLOOKUP(VLOOKUP($G87, dados!$G:$I, 3, FALSE), dados!$B:$C, 2, FALSE)), "")</f>
        <v/>
      </c>
      <c r="J87" s="44"/>
      <c r="K87" s="52" t="str">
        <f>IFERROR(IF(VLOOKUP($L87, dados!$K:$O, 2, FALSE)=0,"",VLOOKUP($L87, dados!$K:$O, 2, FALSE)), "")</f>
        <v/>
      </c>
      <c r="L87" s="52"/>
      <c r="M87" s="52"/>
      <c r="N87" s="52" t="str">
        <f>IFERROR(IF(VLOOKUP($K87, dados!$L:$R, 7, FALSE)=0,"",VLOOKUP($K87, dados!$L:$R, 7, FALSE)), "")</f>
        <v/>
      </c>
      <c r="O87" s="52" t="str">
        <f>IFERROR(IF(VLOOKUP($K87, dados!$L:$R, 6, FALSE)=0,"",VLOOKUP($K87, dados!$L:$R, 6, FALSE)), "")</f>
        <v/>
      </c>
      <c r="P87" s="52" t="str">
        <f>IF(
                            $D87="",
                                IFERROR(IF(VLOOKUP(VLOOKUP($G87, dados!$G:$I, 3, FALSE), dados!$B:$C, 2, FALSE)=0,"",VLOOKUP(VLOOKUP($G87, dados!$G:$I, 3, FALSE), dados!$B:$C, 2, FALSE)), ""),
                                IFERROR(IF(VLOOKUP(VLOOKUP($K87, dados!$L:$N, 3, FALSE), dados!$B:$C, 2, FALSE)=0,"",VLOOKUP(VLOOKUP($K87, dados!$L:$N, 3, FALSE), dados!$B:$C, 2, FALSE)), "")
                        )</f>
        <v/>
      </c>
      <c r="Q87" s="57" t="str">
        <f>IFERROR(IF(VLOOKUP($K87, dados!$L:$S, 8, FALSE)=0,"",VLOOKUP($K87, dados!$L:$S, 8, FALSE)), "")</f>
        <v/>
      </c>
    </row>
    <row r="88" spans="1:17" s="45" customFormat="1" ht="20.100000000000001" customHeight="1" x14ac:dyDescent="0.25">
      <c r="A88" s="42" t="str">
        <f>IFERROR(VLOOKUP($I88, dados!$A:$B, 2, FALSE), "")</f>
        <v/>
      </c>
      <c r="B88" s="42" t="str">
        <f>IFERROR(VLOOKUP($P88, dados!$A:$B, 2, FALSE), "")</f>
        <v/>
      </c>
      <c r="C88" s="42" t="str">
        <f>IFERROR(VLOOKUP($G88, dados!$G:$H, 2, FALSE), "")</f>
        <v/>
      </c>
      <c r="D88" s="42" t="str">
        <f>IFERROR(VLOOKUP($K88, dados!$L:$M, 2, FALSE), "")</f>
        <v/>
      </c>
      <c r="E88" s="43" t="str">
        <f>NOT(AND(
                                $F88=IFERROR(VLOOKUP($G88,  dados!$G:$J,  4,  FALSE),  ""),
                                $H88="",
                                $I88=IFERROR(VLOOKUP(VLOOKUP($G88,  dados!$G:$I,  3,  FALSE),  dados!$B:$C,  2,  FALSE),  "")
                            ))&amp;","&amp;NOT(AND(
                                $L88=$J88,
                                $M88="",
                                $N88=IFERROR(VLOOKUP($K88,  dados!$L:$S,  7,  FALSE),  ""),
                                $O88=IFERROR(VLOOKUP($K88,  dados!$L:$S,  6,  FALSE),  ""),
                                OR(
                                    $P88=IFERROR(VLOOKUP(VLOOKUP($G88, dados!$G:$J, 3, FALSE), dados!$B:$C, 2, FALSE), ""),
                                    $P88=IFERROR(VLOOKUP(VLOOKUP($K88, dados!$L:$N, 3, FALSE), dados!$B:$C, 2, FALSE), "")
                                ),
                                $Q88=IFERROR(VLOOKUP($K88, dados!$L:$S, 8, FALSE), "")
                            ))</f>
        <v>FALSO,FALSO</v>
      </c>
      <c r="F88" s="55" t="str">
        <f>IFERROR(IF(VLOOKUP($G88, dados!$G:$J, 4, FALSE)=0,"",VLOOKUP($G88, dados!$G:$J, 4, FALSE)), "")</f>
        <v/>
      </c>
      <c r="G88" s="56"/>
      <c r="H88" s="56"/>
      <c r="I88" s="56" t="str">
        <f>IFERROR(IF(VLOOKUP(VLOOKUP($G88, dados!$G:$I, 3, FALSE), dados!$B:$C, 2, FALSE)=0,"",VLOOKUP(VLOOKUP($G88, dados!$G:$I, 3, FALSE), dados!$B:$C, 2, FALSE)), "")</f>
        <v/>
      </c>
      <c r="J88" s="47"/>
      <c r="K88" s="56" t="str">
        <f>IFERROR(IF(VLOOKUP($L88, dados!$K:$O, 2, FALSE)=0,"",VLOOKUP($L88, dados!$K:$O, 2, FALSE)), "")</f>
        <v/>
      </c>
      <c r="L88" s="56"/>
      <c r="M88" s="56"/>
      <c r="N88" s="56" t="str">
        <f>IFERROR(IF(VLOOKUP($K88, dados!$L:$R, 7, FALSE)=0,"",VLOOKUP($K88, dados!$L:$R, 7, FALSE)), "")</f>
        <v/>
      </c>
      <c r="O88" s="56" t="str">
        <f>IFERROR(IF(VLOOKUP($K88, dados!$L:$R, 6, FALSE)=0,"",VLOOKUP($K88, dados!$L:$R, 6, FALSE)), "")</f>
        <v/>
      </c>
      <c r="P88" s="56" t="str">
        <f>IF(
                            $D88="",
                                IFERROR(IF(VLOOKUP(VLOOKUP($G88, dados!$G:$I, 3, FALSE), dados!$B:$C, 2, FALSE)=0,"",VLOOKUP(VLOOKUP($G88, dados!$G:$I, 3, FALSE), dados!$B:$C, 2, FALSE)), ""),
                                IFERROR(IF(VLOOKUP(VLOOKUP($K88, dados!$L:$N, 3, FALSE), dados!$B:$C, 2, FALSE)=0,"",VLOOKUP(VLOOKUP($K88, dados!$L:$N, 3, FALSE), dados!$B:$C, 2, FALSE)), "")
                        )</f>
        <v/>
      </c>
      <c r="Q88" s="59" t="str">
        <f>IFERROR(IF(VLOOKUP($K88, dados!$L:$S, 8, FALSE)=0,"",VLOOKUP($K88, dados!$L:$S, 8, FALSE)), "")</f>
        <v/>
      </c>
    </row>
    <row r="89" spans="1:17" s="45" customFormat="1" ht="20.100000000000001" customHeight="1" x14ac:dyDescent="0.25">
      <c r="A89" s="42" t="str">
        <f>IFERROR(VLOOKUP($I89, dados!$A:$B, 2, FALSE), "")</f>
        <v/>
      </c>
      <c r="B89" s="42" t="str">
        <f>IFERROR(VLOOKUP($P89, dados!$A:$B, 2, FALSE), "")</f>
        <v/>
      </c>
      <c r="C89" s="42" t="str">
        <f>IFERROR(VLOOKUP($G89, dados!$G:$H, 2, FALSE), "")</f>
        <v/>
      </c>
      <c r="D89" s="42" t="str">
        <f>IFERROR(VLOOKUP($K89, dados!$L:$M, 2, FALSE), "")</f>
        <v/>
      </c>
      <c r="E89" s="43" t="str">
        <f>NOT(AND(
                                $F89=IFERROR(VLOOKUP($G89,  dados!$G:$J,  4,  FALSE),  ""),
                                $H89="",
                                $I89=IFERROR(VLOOKUP(VLOOKUP($G89,  dados!$G:$I,  3,  FALSE),  dados!$B:$C,  2,  FALSE),  "")
                            ))&amp;","&amp;NOT(AND(
                                $L89=$J89,
                                $M89="",
                                $N89=IFERROR(VLOOKUP($K89,  dados!$L:$S,  7,  FALSE),  ""),
                                $O89=IFERROR(VLOOKUP($K89,  dados!$L:$S,  6,  FALSE),  ""),
                                OR(
                                    $P89=IFERROR(VLOOKUP(VLOOKUP($G89, dados!$G:$J, 3, FALSE), dados!$B:$C, 2, FALSE), ""),
                                    $P89=IFERROR(VLOOKUP(VLOOKUP($K89, dados!$L:$N, 3, FALSE), dados!$B:$C, 2, FALSE), "")
                                ),
                                $Q89=IFERROR(VLOOKUP($K89, dados!$L:$S, 8, FALSE), "")
                            ))</f>
        <v>FALSO,FALSO</v>
      </c>
      <c r="F89" s="51" t="str">
        <f>IFERROR(IF(VLOOKUP($G89, dados!$G:$J, 4, FALSE)=0,"",VLOOKUP($G89, dados!$G:$J, 4, FALSE)), "")</f>
        <v/>
      </c>
      <c r="G89" s="52"/>
      <c r="H89" s="52"/>
      <c r="I89" s="52" t="str">
        <f>IFERROR(IF(VLOOKUP(VLOOKUP($G89, dados!$G:$I, 3, FALSE), dados!$B:$C, 2, FALSE)=0,"",VLOOKUP(VLOOKUP($G89, dados!$G:$I, 3, FALSE), dados!$B:$C, 2, FALSE)), "")</f>
        <v/>
      </c>
      <c r="J89" s="44"/>
      <c r="K89" s="52" t="str">
        <f>IFERROR(IF(VLOOKUP($L89, dados!$K:$O, 2, FALSE)=0,"",VLOOKUP($L89, dados!$K:$O, 2, FALSE)), "")</f>
        <v/>
      </c>
      <c r="L89" s="52"/>
      <c r="M89" s="52"/>
      <c r="N89" s="52" t="str">
        <f>IFERROR(IF(VLOOKUP($K89, dados!$L:$R, 7, FALSE)=0,"",VLOOKUP($K89, dados!$L:$R, 7, FALSE)), "")</f>
        <v/>
      </c>
      <c r="O89" s="52" t="str">
        <f>IFERROR(IF(VLOOKUP($K89, dados!$L:$R, 6, FALSE)=0,"",VLOOKUP($K89, dados!$L:$R, 6, FALSE)), "")</f>
        <v/>
      </c>
      <c r="P89" s="52" t="str">
        <f>IF(
                            $D89="",
                                IFERROR(IF(VLOOKUP(VLOOKUP($G89, dados!$G:$I, 3, FALSE), dados!$B:$C, 2, FALSE)=0,"",VLOOKUP(VLOOKUP($G89, dados!$G:$I, 3, FALSE), dados!$B:$C, 2, FALSE)), ""),
                                IFERROR(IF(VLOOKUP(VLOOKUP($K89, dados!$L:$N, 3, FALSE), dados!$B:$C, 2, FALSE)=0,"",VLOOKUP(VLOOKUP($K89, dados!$L:$N, 3, FALSE), dados!$B:$C, 2, FALSE)), "")
                        )</f>
        <v/>
      </c>
      <c r="Q89" s="57" t="str">
        <f>IFERROR(IF(VLOOKUP($K89, dados!$L:$S, 8, FALSE)=0,"",VLOOKUP($K89, dados!$L:$S, 8, FALSE)), "")</f>
        <v/>
      </c>
    </row>
    <row r="90" spans="1:17" s="45" customFormat="1" ht="20.100000000000001" customHeight="1" x14ac:dyDescent="0.25">
      <c r="A90" s="42" t="str">
        <f>IFERROR(VLOOKUP($I90, dados!$A:$B, 2, FALSE), "")</f>
        <v/>
      </c>
      <c r="B90" s="42" t="str">
        <f>IFERROR(VLOOKUP($P90, dados!$A:$B, 2, FALSE), "")</f>
        <v/>
      </c>
      <c r="C90" s="42" t="str">
        <f>IFERROR(VLOOKUP($G90, dados!$G:$H, 2, FALSE), "")</f>
        <v/>
      </c>
      <c r="D90" s="42" t="str">
        <f>IFERROR(VLOOKUP($K90, dados!$L:$M, 2, FALSE), "")</f>
        <v/>
      </c>
      <c r="E90" s="43" t="str">
        <f>NOT(AND(
                                $F90=IFERROR(VLOOKUP($G90,  dados!$G:$J,  4,  FALSE),  ""),
                                $H90="",
                                $I90=IFERROR(VLOOKUP(VLOOKUP($G90,  dados!$G:$I,  3,  FALSE),  dados!$B:$C,  2,  FALSE),  "")
                            ))&amp;","&amp;NOT(AND(
                                $L90=$J90,
                                $M90="",
                                $N90=IFERROR(VLOOKUP($K90,  dados!$L:$S,  7,  FALSE),  ""),
                                $O90=IFERROR(VLOOKUP($K90,  dados!$L:$S,  6,  FALSE),  ""),
                                OR(
                                    $P90=IFERROR(VLOOKUP(VLOOKUP($G90, dados!$G:$J, 3, FALSE), dados!$B:$C, 2, FALSE), ""),
                                    $P90=IFERROR(VLOOKUP(VLOOKUP($K90, dados!$L:$N, 3, FALSE), dados!$B:$C, 2, FALSE), "")
                                ),
                                $Q90=IFERROR(VLOOKUP($K90, dados!$L:$S, 8, FALSE), "")
                            ))</f>
        <v>FALSO,FALSO</v>
      </c>
      <c r="F90" s="55" t="str">
        <f>IFERROR(IF(VLOOKUP($G90, dados!$G:$J, 4, FALSE)=0,"",VLOOKUP($G90, dados!$G:$J, 4, FALSE)), "")</f>
        <v/>
      </c>
      <c r="G90" s="56"/>
      <c r="H90" s="56"/>
      <c r="I90" s="56" t="str">
        <f>IFERROR(IF(VLOOKUP(VLOOKUP($G90, dados!$G:$I, 3, FALSE), dados!$B:$C, 2, FALSE)=0,"",VLOOKUP(VLOOKUP($G90, dados!$G:$I, 3, FALSE), dados!$B:$C, 2, FALSE)), "")</f>
        <v/>
      </c>
      <c r="J90" s="47"/>
      <c r="K90" s="56" t="str">
        <f>IFERROR(IF(VLOOKUP($L90, dados!$K:$O, 2, FALSE)=0,"",VLOOKUP($L90, dados!$K:$O, 2, FALSE)), "")</f>
        <v/>
      </c>
      <c r="L90" s="56"/>
      <c r="M90" s="56"/>
      <c r="N90" s="56" t="str">
        <f>IFERROR(IF(VLOOKUP($K90, dados!$L:$R, 7, FALSE)=0,"",VLOOKUP($K90, dados!$L:$R, 7, FALSE)), "")</f>
        <v/>
      </c>
      <c r="O90" s="56" t="str">
        <f>IFERROR(IF(VLOOKUP($K90, dados!$L:$R, 6, FALSE)=0,"",VLOOKUP($K90, dados!$L:$R, 6, FALSE)), "")</f>
        <v/>
      </c>
      <c r="P90" s="56" t="str">
        <f>IF(
                            $D90="",
                                IFERROR(IF(VLOOKUP(VLOOKUP($G90, dados!$G:$I, 3, FALSE), dados!$B:$C, 2, FALSE)=0,"",VLOOKUP(VLOOKUP($G90, dados!$G:$I, 3, FALSE), dados!$B:$C, 2, FALSE)), ""),
                                IFERROR(IF(VLOOKUP(VLOOKUP($K90, dados!$L:$N, 3, FALSE), dados!$B:$C, 2, FALSE)=0,"",VLOOKUP(VLOOKUP($K90, dados!$L:$N, 3, FALSE), dados!$B:$C, 2, FALSE)), "")
                        )</f>
        <v/>
      </c>
      <c r="Q90" s="59" t="str">
        <f>IFERROR(IF(VLOOKUP($K90, dados!$L:$S, 8, FALSE)=0,"",VLOOKUP($K90, dados!$L:$S, 8, FALSE)), "")</f>
        <v/>
      </c>
    </row>
    <row r="91" spans="1:17" s="45" customFormat="1" ht="20.100000000000001" customHeight="1" x14ac:dyDescent="0.25">
      <c r="A91" s="42" t="str">
        <f>IFERROR(VLOOKUP($I91, dados!$A:$B, 2, FALSE), "")</f>
        <v/>
      </c>
      <c r="B91" s="42" t="str">
        <f>IFERROR(VLOOKUP($P91, dados!$A:$B, 2, FALSE), "")</f>
        <v/>
      </c>
      <c r="C91" s="42" t="str">
        <f>IFERROR(VLOOKUP($G91, dados!$G:$H, 2, FALSE), "")</f>
        <v/>
      </c>
      <c r="D91" s="42" t="str">
        <f>IFERROR(VLOOKUP($K91, dados!$L:$M, 2, FALSE), "")</f>
        <v/>
      </c>
      <c r="E91" s="43" t="str">
        <f>NOT(AND(
                                $F91=IFERROR(VLOOKUP($G91,  dados!$G:$J,  4,  FALSE),  ""),
                                $H91="",
                                $I91=IFERROR(VLOOKUP(VLOOKUP($G91,  dados!$G:$I,  3,  FALSE),  dados!$B:$C,  2,  FALSE),  "")
                            ))&amp;","&amp;NOT(AND(
                                $L91=$J91,
                                $M91="",
                                $N91=IFERROR(VLOOKUP($K91,  dados!$L:$S,  7,  FALSE),  ""),
                                $O91=IFERROR(VLOOKUP($K91,  dados!$L:$S,  6,  FALSE),  ""),
                                OR(
                                    $P91=IFERROR(VLOOKUP(VLOOKUP($G91, dados!$G:$J, 3, FALSE), dados!$B:$C, 2, FALSE), ""),
                                    $P91=IFERROR(VLOOKUP(VLOOKUP($K91, dados!$L:$N, 3, FALSE), dados!$B:$C, 2, FALSE), "")
                                ),
                                $Q91=IFERROR(VLOOKUP($K91, dados!$L:$S, 8, FALSE), "")
                            ))</f>
        <v>FALSO,FALSO</v>
      </c>
      <c r="F91" s="51" t="str">
        <f>IFERROR(IF(VLOOKUP($G91, dados!$G:$J, 4, FALSE)=0,"",VLOOKUP($G91, dados!$G:$J, 4, FALSE)), "")</f>
        <v/>
      </c>
      <c r="G91" s="52"/>
      <c r="H91" s="52"/>
      <c r="I91" s="52" t="str">
        <f>IFERROR(IF(VLOOKUP(VLOOKUP($G91, dados!$G:$I, 3, FALSE), dados!$B:$C, 2, FALSE)=0,"",VLOOKUP(VLOOKUP($G91, dados!$G:$I, 3, FALSE), dados!$B:$C, 2, FALSE)), "")</f>
        <v/>
      </c>
      <c r="J91" s="44"/>
      <c r="K91" s="52" t="str">
        <f>IFERROR(IF(VLOOKUP($L91, dados!$K:$O, 2, FALSE)=0,"",VLOOKUP($L91, dados!$K:$O, 2, FALSE)), "")</f>
        <v/>
      </c>
      <c r="L91" s="52"/>
      <c r="M91" s="52"/>
      <c r="N91" s="52" t="str">
        <f>IFERROR(IF(VLOOKUP($K91, dados!$L:$R, 7, FALSE)=0,"",VLOOKUP($K91, dados!$L:$R, 7, FALSE)), "")</f>
        <v/>
      </c>
      <c r="O91" s="52" t="str">
        <f>IFERROR(IF(VLOOKUP($K91, dados!$L:$R, 6, FALSE)=0,"",VLOOKUP($K91, dados!$L:$R, 6, FALSE)), "")</f>
        <v/>
      </c>
      <c r="P91" s="52" t="str">
        <f>IF(
                            $D91="",
                                IFERROR(IF(VLOOKUP(VLOOKUP($G91, dados!$G:$I, 3, FALSE), dados!$B:$C, 2, FALSE)=0,"",VLOOKUP(VLOOKUP($G91, dados!$G:$I, 3, FALSE), dados!$B:$C, 2, FALSE)), ""),
                                IFERROR(IF(VLOOKUP(VLOOKUP($K91, dados!$L:$N, 3, FALSE), dados!$B:$C, 2, FALSE)=0,"",VLOOKUP(VLOOKUP($K91, dados!$L:$N, 3, FALSE), dados!$B:$C, 2, FALSE)), "")
                        )</f>
        <v/>
      </c>
      <c r="Q91" s="57" t="str">
        <f>IFERROR(IF(VLOOKUP($K91, dados!$L:$S, 8, FALSE)=0,"",VLOOKUP($K91, dados!$L:$S, 8, FALSE)), "")</f>
        <v/>
      </c>
    </row>
    <row r="92" spans="1:17" s="45" customFormat="1" ht="20.100000000000001" customHeight="1" x14ac:dyDescent="0.25">
      <c r="A92" s="42" t="str">
        <f>IFERROR(VLOOKUP($I92, dados!$A:$B, 2, FALSE), "")</f>
        <v/>
      </c>
      <c r="B92" s="42" t="str">
        <f>IFERROR(VLOOKUP($P92, dados!$A:$B, 2, FALSE), "")</f>
        <v/>
      </c>
      <c r="C92" s="42" t="str">
        <f>IFERROR(VLOOKUP($G92, dados!$G:$H, 2, FALSE), "")</f>
        <v/>
      </c>
      <c r="D92" s="42" t="str">
        <f>IFERROR(VLOOKUP($K92, dados!$L:$M, 2, FALSE), "")</f>
        <v/>
      </c>
      <c r="E92" s="43" t="str">
        <f>NOT(AND(
                                $F92=IFERROR(VLOOKUP($G92,  dados!$G:$J,  4,  FALSE),  ""),
                                $H92="",
                                $I92=IFERROR(VLOOKUP(VLOOKUP($G92,  dados!$G:$I,  3,  FALSE),  dados!$B:$C,  2,  FALSE),  "")
                            ))&amp;","&amp;NOT(AND(
                                $L92=$J92,
                                $M92="",
                                $N92=IFERROR(VLOOKUP($K92,  dados!$L:$S,  7,  FALSE),  ""),
                                $O92=IFERROR(VLOOKUP($K92,  dados!$L:$S,  6,  FALSE),  ""),
                                OR(
                                    $P92=IFERROR(VLOOKUP(VLOOKUP($G92, dados!$G:$J, 3, FALSE), dados!$B:$C, 2, FALSE), ""),
                                    $P92=IFERROR(VLOOKUP(VLOOKUP($K92, dados!$L:$N, 3, FALSE), dados!$B:$C, 2, FALSE), "")
                                ),
                                $Q92=IFERROR(VLOOKUP($K92, dados!$L:$S, 8, FALSE), "")
                            ))</f>
        <v>FALSO,FALSO</v>
      </c>
      <c r="F92" s="55" t="str">
        <f>IFERROR(IF(VLOOKUP($G92, dados!$G:$J, 4, FALSE)=0,"",VLOOKUP($G92, dados!$G:$J, 4, FALSE)), "")</f>
        <v/>
      </c>
      <c r="G92" s="56"/>
      <c r="H92" s="56"/>
      <c r="I92" s="56" t="str">
        <f>IFERROR(IF(VLOOKUP(VLOOKUP($G92, dados!$G:$I, 3, FALSE), dados!$B:$C, 2, FALSE)=0,"",VLOOKUP(VLOOKUP($G92, dados!$G:$I, 3, FALSE), dados!$B:$C, 2, FALSE)), "")</f>
        <v/>
      </c>
      <c r="J92" s="47"/>
      <c r="K92" s="56" t="str">
        <f>IFERROR(IF(VLOOKUP($L92, dados!$K:$O, 2, FALSE)=0,"",VLOOKUP($L92, dados!$K:$O, 2, FALSE)), "")</f>
        <v/>
      </c>
      <c r="L92" s="56"/>
      <c r="M92" s="56"/>
      <c r="N92" s="56" t="str">
        <f>IFERROR(IF(VLOOKUP($K92, dados!$L:$R, 7, FALSE)=0,"",VLOOKUP($K92, dados!$L:$R, 7, FALSE)), "")</f>
        <v/>
      </c>
      <c r="O92" s="56" t="str">
        <f>IFERROR(IF(VLOOKUP($K92, dados!$L:$R, 6, FALSE)=0,"",VLOOKUP($K92, dados!$L:$R, 6, FALSE)), "")</f>
        <v/>
      </c>
      <c r="P92" s="56" t="str">
        <f>IF(
                            $D92="",
                                IFERROR(IF(VLOOKUP(VLOOKUP($G92, dados!$G:$I, 3, FALSE), dados!$B:$C, 2, FALSE)=0,"",VLOOKUP(VLOOKUP($G92, dados!$G:$I, 3, FALSE), dados!$B:$C, 2, FALSE)), ""),
                                IFERROR(IF(VLOOKUP(VLOOKUP($K92, dados!$L:$N, 3, FALSE), dados!$B:$C, 2, FALSE)=0,"",VLOOKUP(VLOOKUP($K92, dados!$L:$N, 3, FALSE), dados!$B:$C, 2, FALSE)), "")
                        )</f>
        <v/>
      </c>
      <c r="Q92" s="59" t="str">
        <f>IFERROR(IF(VLOOKUP($K92, dados!$L:$S, 8, FALSE)=0,"",VLOOKUP($K92, dados!$L:$S, 8, FALSE)), "")</f>
        <v/>
      </c>
    </row>
    <row r="93" spans="1:17" s="45" customFormat="1" ht="20.100000000000001" customHeight="1" x14ac:dyDescent="0.25">
      <c r="A93" s="42" t="str">
        <f>IFERROR(VLOOKUP($I93, dados!$A:$B, 2, FALSE), "")</f>
        <v/>
      </c>
      <c r="B93" s="42" t="str">
        <f>IFERROR(VLOOKUP($P93, dados!$A:$B, 2, FALSE), "")</f>
        <v/>
      </c>
      <c r="C93" s="42" t="str">
        <f>IFERROR(VLOOKUP($G93, dados!$G:$H, 2, FALSE), "")</f>
        <v/>
      </c>
      <c r="D93" s="42" t="str">
        <f>IFERROR(VLOOKUP($K93, dados!$L:$M, 2, FALSE), "")</f>
        <v/>
      </c>
      <c r="E93" s="43" t="str">
        <f>NOT(AND(
                                $F93=IFERROR(VLOOKUP($G93,  dados!$G:$J,  4,  FALSE),  ""),
                                $H93="",
                                $I93=IFERROR(VLOOKUP(VLOOKUP($G93,  dados!$G:$I,  3,  FALSE),  dados!$B:$C,  2,  FALSE),  "")
                            ))&amp;","&amp;NOT(AND(
                                $L93=$J93,
                                $M93="",
                                $N93=IFERROR(VLOOKUP($K93,  dados!$L:$S,  7,  FALSE),  ""),
                                $O93=IFERROR(VLOOKUP($K93,  dados!$L:$S,  6,  FALSE),  ""),
                                OR(
                                    $P93=IFERROR(VLOOKUP(VLOOKUP($G93, dados!$G:$J, 3, FALSE), dados!$B:$C, 2, FALSE), ""),
                                    $P93=IFERROR(VLOOKUP(VLOOKUP($K93, dados!$L:$N, 3, FALSE), dados!$B:$C, 2, FALSE), "")
                                ),
                                $Q93=IFERROR(VLOOKUP($K93, dados!$L:$S, 8, FALSE), "")
                            ))</f>
        <v>FALSO,FALSO</v>
      </c>
      <c r="F93" s="51" t="str">
        <f>IFERROR(IF(VLOOKUP($G93, dados!$G:$J, 4, FALSE)=0,"",VLOOKUP($G93, dados!$G:$J, 4, FALSE)), "")</f>
        <v/>
      </c>
      <c r="G93" s="52"/>
      <c r="H93" s="52"/>
      <c r="I93" s="52" t="str">
        <f>IFERROR(IF(VLOOKUP(VLOOKUP($G93, dados!$G:$I, 3, FALSE), dados!$B:$C, 2, FALSE)=0,"",VLOOKUP(VLOOKUP($G93, dados!$G:$I, 3, FALSE), dados!$B:$C, 2, FALSE)), "")</f>
        <v/>
      </c>
      <c r="J93" s="44"/>
      <c r="K93" s="52" t="str">
        <f>IFERROR(IF(VLOOKUP($L93, dados!$K:$O, 2, FALSE)=0,"",VLOOKUP($L93, dados!$K:$O, 2, FALSE)), "")</f>
        <v/>
      </c>
      <c r="L93" s="52"/>
      <c r="M93" s="52"/>
      <c r="N93" s="52" t="str">
        <f>IFERROR(IF(VLOOKUP($K93, dados!$L:$R, 7, FALSE)=0,"",VLOOKUP($K93, dados!$L:$R, 7, FALSE)), "")</f>
        <v/>
      </c>
      <c r="O93" s="52" t="str">
        <f>IFERROR(IF(VLOOKUP($K93, dados!$L:$R, 6, FALSE)=0,"",VLOOKUP($K93, dados!$L:$R, 6, FALSE)), "")</f>
        <v/>
      </c>
      <c r="P93" s="52" t="str">
        <f>IF(
                            $D93="",
                                IFERROR(IF(VLOOKUP(VLOOKUP($G93, dados!$G:$I, 3, FALSE), dados!$B:$C, 2, FALSE)=0,"",VLOOKUP(VLOOKUP($G93, dados!$G:$I, 3, FALSE), dados!$B:$C, 2, FALSE)), ""),
                                IFERROR(IF(VLOOKUP(VLOOKUP($K93, dados!$L:$N, 3, FALSE), dados!$B:$C, 2, FALSE)=0,"",VLOOKUP(VLOOKUP($K93, dados!$L:$N, 3, FALSE), dados!$B:$C, 2, FALSE)), "")
                        )</f>
        <v/>
      </c>
      <c r="Q93" s="57" t="str">
        <f>IFERROR(IF(VLOOKUP($K93, dados!$L:$S, 8, FALSE)=0,"",VLOOKUP($K93, dados!$L:$S, 8, FALSE)), "")</f>
        <v/>
      </c>
    </row>
    <row r="94" spans="1:17" s="45" customFormat="1" ht="20.100000000000001" customHeight="1" x14ac:dyDescent="0.25">
      <c r="A94" s="42" t="str">
        <f>IFERROR(VLOOKUP($I94, dados!$A:$B, 2, FALSE), "")</f>
        <v/>
      </c>
      <c r="B94" s="42" t="str">
        <f>IFERROR(VLOOKUP($P94, dados!$A:$B, 2, FALSE), "")</f>
        <v/>
      </c>
      <c r="C94" s="42" t="str">
        <f>IFERROR(VLOOKUP($G94, dados!$G:$H, 2, FALSE), "")</f>
        <v/>
      </c>
      <c r="D94" s="42" t="str">
        <f>IFERROR(VLOOKUP($K94, dados!$L:$M, 2, FALSE), "")</f>
        <v/>
      </c>
      <c r="E94" s="43" t="str">
        <f>NOT(AND(
                                $F94=IFERROR(VLOOKUP($G94,  dados!$G:$J,  4,  FALSE),  ""),
                                $H94="",
                                $I94=IFERROR(VLOOKUP(VLOOKUP($G94,  dados!$G:$I,  3,  FALSE),  dados!$B:$C,  2,  FALSE),  "")
                            ))&amp;","&amp;NOT(AND(
                                $L94=$J94,
                                $M94="",
                                $N94=IFERROR(VLOOKUP($K94,  dados!$L:$S,  7,  FALSE),  ""),
                                $O94=IFERROR(VLOOKUP($K94,  dados!$L:$S,  6,  FALSE),  ""),
                                OR(
                                    $P94=IFERROR(VLOOKUP(VLOOKUP($G94, dados!$G:$J, 3, FALSE), dados!$B:$C, 2, FALSE), ""),
                                    $P94=IFERROR(VLOOKUP(VLOOKUP($K94, dados!$L:$N, 3, FALSE), dados!$B:$C, 2, FALSE), "")
                                ),
                                $Q94=IFERROR(VLOOKUP($K94, dados!$L:$S, 8, FALSE), "")
                            ))</f>
        <v>FALSO,FALSO</v>
      </c>
      <c r="F94" s="55" t="str">
        <f>IFERROR(IF(VLOOKUP($G94, dados!$G:$J, 4, FALSE)=0,"",VLOOKUP($G94, dados!$G:$J, 4, FALSE)), "")</f>
        <v/>
      </c>
      <c r="G94" s="56"/>
      <c r="H94" s="56"/>
      <c r="I94" s="56" t="str">
        <f>IFERROR(IF(VLOOKUP(VLOOKUP($G94, dados!$G:$I, 3, FALSE), dados!$B:$C, 2, FALSE)=0,"",VLOOKUP(VLOOKUP($G94, dados!$G:$I, 3, FALSE), dados!$B:$C, 2, FALSE)), "")</f>
        <v/>
      </c>
      <c r="J94" s="47"/>
      <c r="K94" s="56" t="str">
        <f>IFERROR(IF(VLOOKUP($L94, dados!$K:$O, 2, FALSE)=0,"",VLOOKUP($L94, dados!$K:$O, 2, FALSE)), "")</f>
        <v/>
      </c>
      <c r="L94" s="56"/>
      <c r="M94" s="56"/>
      <c r="N94" s="56" t="str">
        <f>IFERROR(IF(VLOOKUP($K94, dados!$L:$R, 7, FALSE)=0,"",VLOOKUP($K94, dados!$L:$R, 7, FALSE)), "")</f>
        <v/>
      </c>
      <c r="O94" s="56" t="str">
        <f>IFERROR(IF(VLOOKUP($K94, dados!$L:$R, 6, FALSE)=0,"",VLOOKUP($K94, dados!$L:$R, 6, FALSE)), "")</f>
        <v/>
      </c>
      <c r="P94" s="56" t="str">
        <f>IF(
                            $D94="",
                                IFERROR(IF(VLOOKUP(VLOOKUP($G94, dados!$G:$I, 3, FALSE), dados!$B:$C, 2, FALSE)=0,"",VLOOKUP(VLOOKUP($G94, dados!$G:$I, 3, FALSE), dados!$B:$C, 2, FALSE)), ""),
                                IFERROR(IF(VLOOKUP(VLOOKUP($K94, dados!$L:$N, 3, FALSE), dados!$B:$C, 2, FALSE)=0,"",VLOOKUP(VLOOKUP($K94, dados!$L:$N, 3, FALSE), dados!$B:$C, 2, FALSE)), "")
                        )</f>
        <v/>
      </c>
      <c r="Q94" s="59" t="str">
        <f>IFERROR(IF(VLOOKUP($K94, dados!$L:$S, 8, FALSE)=0,"",VLOOKUP($K94, dados!$L:$S, 8, FALSE)), "")</f>
        <v/>
      </c>
    </row>
    <row r="95" spans="1:17" s="45" customFormat="1" ht="20.100000000000001" customHeight="1" x14ac:dyDescent="0.25">
      <c r="A95" s="42" t="str">
        <f>IFERROR(VLOOKUP($I95, dados!$A:$B, 2, FALSE), "")</f>
        <v/>
      </c>
      <c r="B95" s="42" t="str">
        <f>IFERROR(VLOOKUP($P95, dados!$A:$B, 2, FALSE), "")</f>
        <v/>
      </c>
      <c r="C95" s="42" t="str">
        <f>IFERROR(VLOOKUP($G95, dados!$G:$H, 2, FALSE), "")</f>
        <v/>
      </c>
      <c r="D95" s="42" t="str">
        <f>IFERROR(VLOOKUP($K95, dados!$L:$M, 2, FALSE), "")</f>
        <v/>
      </c>
      <c r="E95" s="43" t="str">
        <f>NOT(AND(
                                $F95=IFERROR(VLOOKUP($G95,  dados!$G:$J,  4,  FALSE),  ""),
                                $H95="",
                                $I95=IFERROR(VLOOKUP(VLOOKUP($G95,  dados!$G:$I,  3,  FALSE),  dados!$B:$C,  2,  FALSE),  "")
                            ))&amp;","&amp;NOT(AND(
                                $L95=$J95,
                                $M95="",
                                $N95=IFERROR(VLOOKUP($K95,  dados!$L:$S,  7,  FALSE),  ""),
                                $O95=IFERROR(VLOOKUP($K95,  dados!$L:$S,  6,  FALSE),  ""),
                                OR(
                                    $P95=IFERROR(VLOOKUP(VLOOKUP($G95, dados!$G:$J, 3, FALSE), dados!$B:$C, 2, FALSE), ""),
                                    $P95=IFERROR(VLOOKUP(VLOOKUP($K95, dados!$L:$N, 3, FALSE), dados!$B:$C, 2, FALSE), "")
                                ),
                                $Q95=IFERROR(VLOOKUP($K95, dados!$L:$S, 8, FALSE), "")
                            ))</f>
        <v>FALSO,FALSO</v>
      </c>
      <c r="F95" s="51" t="str">
        <f>IFERROR(IF(VLOOKUP($G95, dados!$G:$J, 4, FALSE)=0,"",VLOOKUP($G95, dados!$G:$J, 4, FALSE)), "")</f>
        <v/>
      </c>
      <c r="G95" s="52"/>
      <c r="H95" s="52"/>
      <c r="I95" s="52" t="str">
        <f>IFERROR(IF(VLOOKUP(VLOOKUP($G95, dados!$G:$I, 3, FALSE), dados!$B:$C, 2, FALSE)=0,"",VLOOKUP(VLOOKUP($G95, dados!$G:$I, 3, FALSE), dados!$B:$C, 2, FALSE)), "")</f>
        <v/>
      </c>
      <c r="J95" s="44"/>
      <c r="K95" s="52" t="str">
        <f>IFERROR(IF(VLOOKUP($L95, dados!$K:$O, 2, FALSE)=0,"",VLOOKUP($L95, dados!$K:$O, 2, FALSE)), "")</f>
        <v/>
      </c>
      <c r="L95" s="52"/>
      <c r="M95" s="52"/>
      <c r="N95" s="52" t="str">
        <f>IFERROR(IF(VLOOKUP($K95, dados!$L:$R, 7, FALSE)=0,"",VLOOKUP($K95, dados!$L:$R, 7, FALSE)), "")</f>
        <v/>
      </c>
      <c r="O95" s="52" t="str">
        <f>IFERROR(IF(VLOOKUP($K95, dados!$L:$R, 6, FALSE)=0,"",VLOOKUP($K95, dados!$L:$R, 6, FALSE)), "")</f>
        <v/>
      </c>
      <c r="P95" s="52" t="str">
        <f>IF(
                            $D95="",
                                IFERROR(IF(VLOOKUP(VLOOKUP($G95, dados!$G:$I, 3, FALSE), dados!$B:$C, 2, FALSE)=0,"",VLOOKUP(VLOOKUP($G95, dados!$G:$I, 3, FALSE), dados!$B:$C, 2, FALSE)), ""),
                                IFERROR(IF(VLOOKUP(VLOOKUP($K95, dados!$L:$N, 3, FALSE), dados!$B:$C, 2, FALSE)=0,"",VLOOKUP(VLOOKUP($K95, dados!$L:$N, 3, FALSE), dados!$B:$C, 2, FALSE)), "")
                        )</f>
        <v/>
      </c>
      <c r="Q95" s="57" t="str">
        <f>IFERROR(IF(VLOOKUP($K95, dados!$L:$S, 8, FALSE)=0,"",VLOOKUP($K95, dados!$L:$S, 8, FALSE)), "")</f>
        <v/>
      </c>
    </row>
    <row r="96" spans="1:17" s="45" customFormat="1" ht="20.100000000000001" customHeight="1" x14ac:dyDescent="0.25">
      <c r="A96" s="42" t="str">
        <f>IFERROR(VLOOKUP($I96, dados!$A:$B, 2, FALSE), "")</f>
        <v/>
      </c>
      <c r="B96" s="42" t="str">
        <f>IFERROR(VLOOKUP($P96, dados!$A:$B, 2, FALSE), "")</f>
        <v/>
      </c>
      <c r="C96" s="42" t="str">
        <f>IFERROR(VLOOKUP($G96, dados!$G:$H, 2, FALSE), "")</f>
        <v/>
      </c>
      <c r="D96" s="42" t="str">
        <f>IFERROR(VLOOKUP($K96, dados!$L:$M, 2, FALSE), "")</f>
        <v/>
      </c>
      <c r="E96" s="43" t="str">
        <f>NOT(AND(
                                $F96=IFERROR(VLOOKUP($G96,  dados!$G:$J,  4,  FALSE),  ""),
                                $H96="",
                                $I96=IFERROR(VLOOKUP(VLOOKUP($G96,  dados!$G:$I,  3,  FALSE),  dados!$B:$C,  2,  FALSE),  "")
                            ))&amp;","&amp;NOT(AND(
                                $L96=$J96,
                                $M96="",
                                $N96=IFERROR(VLOOKUP($K96,  dados!$L:$S,  7,  FALSE),  ""),
                                $O96=IFERROR(VLOOKUP($K96,  dados!$L:$S,  6,  FALSE),  ""),
                                OR(
                                    $P96=IFERROR(VLOOKUP(VLOOKUP($G96, dados!$G:$J, 3, FALSE), dados!$B:$C, 2, FALSE), ""),
                                    $P96=IFERROR(VLOOKUP(VLOOKUP($K96, dados!$L:$N, 3, FALSE), dados!$B:$C, 2, FALSE), "")
                                ),
                                $Q96=IFERROR(VLOOKUP($K96, dados!$L:$S, 8, FALSE), "")
                            ))</f>
        <v>FALSO,FALSO</v>
      </c>
      <c r="F96" s="55" t="str">
        <f>IFERROR(IF(VLOOKUP($G96, dados!$G:$J, 4, FALSE)=0,"",VLOOKUP($G96, dados!$G:$J, 4, FALSE)), "")</f>
        <v/>
      </c>
      <c r="G96" s="56"/>
      <c r="H96" s="56"/>
      <c r="I96" s="56" t="str">
        <f>IFERROR(IF(VLOOKUP(VLOOKUP($G96, dados!$G:$I, 3, FALSE), dados!$B:$C, 2, FALSE)=0,"",VLOOKUP(VLOOKUP($G96, dados!$G:$I, 3, FALSE), dados!$B:$C, 2, FALSE)), "")</f>
        <v/>
      </c>
      <c r="J96" s="47"/>
      <c r="K96" s="56" t="str">
        <f>IFERROR(IF(VLOOKUP($L96, dados!$K:$O, 2, FALSE)=0,"",VLOOKUP($L96, dados!$K:$O, 2, FALSE)), "")</f>
        <v/>
      </c>
      <c r="L96" s="56"/>
      <c r="M96" s="56"/>
      <c r="N96" s="56" t="str">
        <f>IFERROR(IF(VLOOKUP($K96, dados!$L:$R, 7, FALSE)=0,"",VLOOKUP($K96, dados!$L:$R, 7, FALSE)), "")</f>
        <v/>
      </c>
      <c r="O96" s="56" t="str">
        <f>IFERROR(IF(VLOOKUP($K96, dados!$L:$R, 6, FALSE)=0,"",VLOOKUP($K96, dados!$L:$R, 6, FALSE)), "")</f>
        <v/>
      </c>
      <c r="P96" s="56" t="str">
        <f>IF(
                            $D96="",
                                IFERROR(IF(VLOOKUP(VLOOKUP($G96, dados!$G:$I, 3, FALSE), dados!$B:$C, 2, FALSE)=0,"",VLOOKUP(VLOOKUP($G96, dados!$G:$I, 3, FALSE), dados!$B:$C, 2, FALSE)), ""),
                                IFERROR(IF(VLOOKUP(VLOOKUP($K96, dados!$L:$N, 3, FALSE), dados!$B:$C, 2, FALSE)=0,"",VLOOKUP(VLOOKUP($K96, dados!$L:$N, 3, FALSE), dados!$B:$C, 2, FALSE)), "")
                        )</f>
        <v/>
      </c>
      <c r="Q96" s="59" t="str">
        <f>IFERROR(IF(VLOOKUP($K96, dados!$L:$S, 8, FALSE)=0,"",VLOOKUP($K96, dados!$L:$S, 8, FALSE)), "")</f>
        <v/>
      </c>
    </row>
    <row r="97" spans="1:17" s="45" customFormat="1" ht="20.100000000000001" customHeight="1" x14ac:dyDescent="0.25">
      <c r="A97" s="42" t="str">
        <f>IFERROR(VLOOKUP($I97, dados!$A:$B, 2, FALSE), "")</f>
        <v/>
      </c>
      <c r="B97" s="42" t="str">
        <f>IFERROR(VLOOKUP($P97, dados!$A:$B, 2, FALSE), "")</f>
        <v/>
      </c>
      <c r="C97" s="42" t="str">
        <f>IFERROR(VLOOKUP($G97, dados!$G:$H, 2, FALSE), "")</f>
        <v/>
      </c>
      <c r="D97" s="42" t="str">
        <f>IFERROR(VLOOKUP($K97, dados!$L:$M, 2, FALSE), "")</f>
        <v/>
      </c>
      <c r="E97" s="43" t="str">
        <f>NOT(AND(
                                $F97=IFERROR(VLOOKUP($G97,  dados!$G:$J,  4,  FALSE),  ""),
                                $H97="",
                                $I97=IFERROR(VLOOKUP(VLOOKUP($G97,  dados!$G:$I,  3,  FALSE),  dados!$B:$C,  2,  FALSE),  "")
                            ))&amp;","&amp;NOT(AND(
                                $L97=$J97,
                                $M97="",
                                $N97=IFERROR(VLOOKUP($K97,  dados!$L:$S,  7,  FALSE),  ""),
                                $O97=IFERROR(VLOOKUP($K97,  dados!$L:$S,  6,  FALSE),  ""),
                                OR(
                                    $P97=IFERROR(VLOOKUP(VLOOKUP($G97, dados!$G:$J, 3, FALSE), dados!$B:$C, 2, FALSE), ""),
                                    $P97=IFERROR(VLOOKUP(VLOOKUP($K97, dados!$L:$N, 3, FALSE), dados!$B:$C, 2, FALSE), "")
                                ),
                                $Q97=IFERROR(VLOOKUP($K97, dados!$L:$S, 8, FALSE), "")
                            ))</f>
        <v>FALSO,FALSO</v>
      </c>
      <c r="F97" s="51" t="str">
        <f>IFERROR(IF(VLOOKUP($G97, dados!$G:$J, 4, FALSE)=0,"",VLOOKUP($G97, dados!$G:$J, 4, FALSE)), "")</f>
        <v/>
      </c>
      <c r="G97" s="52"/>
      <c r="H97" s="52"/>
      <c r="I97" s="52" t="str">
        <f>IFERROR(IF(VLOOKUP(VLOOKUP($G97, dados!$G:$I, 3, FALSE), dados!$B:$C, 2, FALSE)=0,"",VLOOKUP(VLOOKUP($G97, dados!$G:$I, 3, FALSE), dados!$B:$C, 2, FALSE)), "")</f>
        <v/>
      </c>
      <c r="J97" s="44"/>
      <c r="K97" s="52" t="str">
        <f>IFERROR(IF(VLOOKUP($L97, dados!$K:$O, 2, FALSE)=0,"",VLOOKUP($L97, dados!$K:$O, 2, FALSE)), "")</f>
        <v/>
      </c>
      <c r="L97" s="52"/>
      <c r="M97" s="52"/>
      <c r="N97" s="52" t="str">
        <f>IFERROR(IF(VLOOKUP($K97, dados!$L:$R, 7, FALSE)=0,"",VLOOKUP($K97, dados!$L:$R, 7, FALSE)), "")</f>
        <v/>
      </c>
      <c r="O97" s="52" t="str">
        <f>IFERROR(IF(VLOOKUP($K97, dados!$L:$R, 6, FALSE)=0,"",VLOOKUP($K97, dados!$L:$R, 6, FALSE)), "")</f>
        <v/>
      </c>
      <c r="P97" s="52" t="str">
        <f>IF(
                            $D97="",
                                IFERROR(IF(VLOOKUP(VLOOKUP($G97, dados!$G:$I, 3, FALSE), dados!$B:$C, 2, FALSE)=0,"",VLOOKUP(VLOOKUP($G97, dados!$G:$I, 3, FALSE), dados!$B:$C, 2, FALSE)), ""),
                                IFERROR(IF(VLOOKUP(VLOOKUP($K97, dados!$L:$N, 3, FALSE), dados!$B:$C, 2, FALSE)=0,"",VLOOKUP(VLOOKUP($K97, dados!$L:$N, 3, FALSE), dados!$B:$C, 2, FALSE)), "")
                        )</f>
        <v/>
      </c>
      <c r="Q97" s="57" t="str">
        <f>IFERROR(IF(VLOOKUP($K97, dados!$L:$S, 8, FALSE)=0,"",VLOOKUP($K97, dados!$L:$S, 8, FALSE)), "")</f>
        <v/>
      </c>
    </row>
    <row r="98" spans="1:17" s="45" customFormat="1" ht="20.100000000000001" customHeight="1" x14ac:dyDescent="0.25">
      <c r="A98" s="42" t="str">
        <f>IFERROR(VLOOKUP($I98, dados!$A:$B, 2, FALSE), "")</f>
        <v/>
      </c>
      <c r="B98" s="42" t="str">
        <f>IFERROR(VLOOKUP($P98, dados!$A:$B, 2, FALSE), "")</f>
        <v/>
      </c>
      <c r="C98" s="42" t="str">
        <f>IFERROR(VLOOKUP($G98, dados!$G:$H, 2, FALSE), "")</f>
        <v/>
      </c>
      <c r="D98" s="42" t="str">
        <f>IFERROR(VLOOKUP($K98, dados!$L:$M, 2, FALSE), "")</f>
        <v/>
      </c>
      <c r="E98" s="43" t="str">
        <f>NOT(AND(
                                $F98=IFERROR(VLOOKUP($G98,  dados!$G:$J,  4,  FALSE),  ""),
                                $H98="",
                                $I98=IFERROR(VLOOKUP(VLOOKUP($G98,  dados!$G:$I,  3,  FALSE),  dados!$B:$C,  2,  FALSE),  "")
                            ))&amp;","&amp;NOT(AND(
                                $L98=$J98,
                                $M98="",
                                $N98=IFERROR(VLOOKUP($K98,  dados!$L:$S,  7,  FALSE),  ""),
                                $O98=IFERROR(VLOOKUP($K98,  dados!$L:$S,  6,  FALSE),  ""),
                                OR(
                                    $P98=IFERROR(VLOOKUP(VLOOKUP($G98, dados!$G:$J, 3, FALSE), dados!$B:$C, 2, FALSE), ""),
                                    $P98=IFERROR(VLOOKUP(VLOOKUP($K98, dados!$L:$N, 3, FALSE), dados!$B:$C, 2, FALSE), "")
                                ),
                                $Q98=IFERROR(VLOOKUP($K98, dados!$L:$S, 8, FALSE), "")
                            ))</f>
        <v>FALSO,FALSO</v>
      </c>
      <c r="F98" s="55" t="str">
        <f>IFERROR(IF(VLOOKUP($G98, dados!$G:$J, 4, FALSE)=0,"",VLOOKUP($G98, dados!$G:$J, 4, FALSE)), "")</f>
        <v/>
      </c>
      <c r="G98" s="56"/>
      <c r="H98" s="56"/>
      <c r="I98" s="56" t="str">
        <f>IFERROR(IF(VLOOKUP(VLOOKUP($G98, dados!$G:$I, 3, FALSE), dados!$B:$C, 2, FALSE)=0,"",VLOOKUP(VLOOKUP($G98, dados!$G:$I, 3, FALSE), dados!$B:$C, 2, FALSE)), "")</f>
        <v/>
      </c>
      <c r="J98" s="47"/>
      <c r="K98" s="56" t="str">
        <f>IFERROR(IF(VLOOKUP($L98, dados!$K:$O, 2, FALSE)=0,"",VLOOKUP($L98, dados!$K:$O, 2, FALSE)), "")</f>
        <v/>
      </c>
      <c r="L98" s="56"/>
      <c r="M98" s="56"/>
      <c r="N98" s="56" t="str">
        <f>IFERROR(IF(VLOOKUP($K98, dados!$L:$R, 7, FALSE)=0,"",VLOOKUP($K98, dados!$L:$R, 7, FALSE)), "")</f>
        <v/>
      </c>
      <c r="O98" s="56" t="str">
        <f>IFERROR(IF(VLOOKUP($K98, dados!$L:$R, 6, FALSE)=0,"",VLOOKUP($K98, dados!$L:$R, 6, FALSE)), "")</f>
        <v/>
      </c>
      <c r="P98" s="56" t="str">
        <f>IF(
                            $D98="",
                                IFERROR(IF(VLOOKUP(VLOOKUP($G98, dados!$G:$I, 3, FALSE), dados!$B:$C, 2, FALSE)=0,"",VLOOKUP(VLOOKUP($G98, dados!$G:$I, 3, FALSE), dados!$B:$C, 2, FALSE)), ""),
                                IFERROR(IF(VLOOKUP(VLOOKUP($K98, dados!$L:$N, 3, FALSE), dados!$B:$C, 2, FALSE)=0,"",VLOOKUP(VLOOKUP($K98, dados!$L:$N, 3, FALSE), dados!$B:$C, 2, FALSE)), "")
                        )</f>
        <v/>
      </c>
      <c r="Q98" s="59" t="str">
        <f>IFERROR(IF(VLOOKUP($K98, dados!$L:$S, 8, FALSE)=0,"",VLOOKUP($K98, dados!$L:$S, 8, FALSE)), "")</f>
        <v/>
      </c>
    </row>
    <row r="99" spans="1:17" s="45" customFormat="1" ht="20.100000000000001" customHeight="1" x14ac:dyDescent="0.25">
      <c r="A99" s="42" t="str">
        <f>IFERROR(VLOOKUP($I99, dados!$A:$B, 2, FALSE), "")</f>
        <v/>
      </c>
      <c r="B99" s="42" t="str">
        <f>IFERROR(VLOOKUP($P99, dados!$A:$B, 2, FALSE), "")</f>
        <v/>
      </c>
      <c r="C99" s="42" t="str">
        <f>IFERROR(VLOOKUP($G99, dados!$G:$H, 2, FALSE), "")</f>
        <v/>
      </c>
      <c r="D99" s="42" t="str">
        <f>IFERROR(VLOOKUP($K99, dados!$L:$M, 2, FALSE), "")</f>
        <v/>
      </c>
      <c r="E99" s="43" t="str">
        <f>NOT(AND(
                                $F99=IFERROR(VLOOKUP($G99,  dados!$G:$J,  4,  FALSE),  ""),
                                $H99="",
                                $I99=IFERROR(VLOOKUP(VLOOKUP($G99,  dados!$G:$I,  3,  FALSE),  dados!$B:$C,  2,  FALSE),  "")
                            ))&amp;","&amp;NOT(AND(
                                $L99=$J99,
                                $M99="",
                                $N99=IFERROR(VLOOKUP($K99,  dados!$L:$S,  7,  FALSE),  ""),
                                $O99=IFERROR(VLOOKUP($K99,  dados!$L:$S,  6,  FALSE),  ""),
                                OR(
                                    $P99=IFERROR(VLOOKUP(VLOOKUP($G99, dados!$G:$J, 3, FALSE), dados!$B:$C, 2, FALSE), ""),
                                    $P99=IFERROR(VLOOKUP(VLOOKUP($K99, dados!$L:$N, 3, FALSE), dados!$B:$C, 2, FALSE), "")
                                ),
                                $Q99=IFERROR(VLOOKUP($K99, dados!$L:$S, 8, FALSE), "")
                            ))</f>
        <v>FALSO,FALSO</v>
      </c>
      <c r="F99" s="51" t="str">
        <f>IFERROR(IF(VLOOKUP($G99, dados!$G:$J, 4, FALSE)=0,"",VLOOKUP($G99, dados!$G:$J, 4, FALSE)), "")</f>
        <v/>
      </c>
      <c r="G99" s="52"/>
      <c r="H99" s="52"/>
      <c r="I99" s="52" t="str">
        <f>IFERROR(IF(VLOOKUP(VLOOKUP($G99, dados!$G:$I, 3, FALSE), dados!$B:$C, 2, FALSE)=0,"",VLOOKUP(VLOOKUP($G99, dados!$G:$I, 3, FALSE), dados!$B:$C, 2, FALSE)), "")</f>
        <v/>
      </c>
      <c r="J99" s="44"/>
      <c r="K99" s="52" t="str">
        <f>IFERROR(IF(VLOOKUP($L99, dados!$K:$O, 2, FALSE)=0,"",VLOOKUP($L99, dados!$K:$O, 2, FALSE)), "")</f>
        <v/>
      </c>
      <c r="L99" s="52"/>
      <c r="M99" s="52"/>
      <c r="N99" s="52" t="str">
        <f>IFERROR(IF(VLOOKUP($K99, dados!$L:$R, 7, FALSE)=0,"",VLOOKUP($K99, dados!$L:$R, 7, FALSE)), "")</f>
        <v/>
      </c>
      <c r="O99" s="52" t="str">
        <f>IFERROR(IF(VLOOKUP($K99, dados!$L:$R, 6, FALSE)=0,"",VLOOKUP($K99, dados!$L:$R, 6, FALSE)), "")</f>
        <v/>
      </c>
      <c r="P99" s="52" t="str">
        <f>IF(
                            $D99="",
                                IFERROR(IF(VLOOKUP(VLOOKUP($G99, dados!$G:$I, 3, FALSE), dados!$B:$C, 2, FALSE)=0,"",VLOOKUP(VLOOKUP($G99, dados!$G:$I, 3, FALSE), dados!$B:$C, 2, FALSE)), ""),
                                IFERROR(IF(VLOOKUP(VLOOKUP($K99, dados!$L:$N, 3, FALSE), dados!$B:$C, 2, FALSE)=0,"",VLOOKUP(VLOOKUP($K99, dados!$L:$N, 3, FALSE), dados!$B:$C, 2, FALSE)), "")
                        )</f>
        <v/>
      </c>
      <c r="Q99" s="57" t="str">
        <f>IFERROR(IF(VLOOKUP($K99, dados!$L:$S, 8, FALSE)=0,"",VLOOKUP($K99, dados!$L:$S, 8, FALSE)), "")</f>
        <v/>
      </c>
    </row>
    <row r="100" spans="1:17" s="45" customFormat="1" ht="20.100000000000001" customHeight="1" x14ac:dyDescent="0.25">
      <c r="A100" s="42" t="str">
        <f>IFERROR(VLOOKUP($I100, dados!$A:$B, 2, FALSE), "")</f>
        <v/>
      </c>
      <c r="B100" s="42" t="str">
        <f>IFERROR(VLOOKUP($P100, dados!$A:$B, 2, FALSE), "")</f>
        <v/>
      </c>
      <c r="C100" s="42" t="str">
        <f>IFERROR(VLOOKUP($G100, dados!$G:$H, 2, FALSE), "")</f>
        <v/>
      </c>
      <c r="D100" s="42" t="str">
        <f>IFERROR(VLOOKUP($K100, dados!$L:$M, 2, FALSE), "")</f>
        <v/>
      </c>
      <c r="E100" s="43" t="str">
        <f>NOT(AND(
                                $F100=IFERROR(VLOOKUP($G100,  dados!$G:$J,  4,  FALSE),  ""),
                                $H100="",
                                $I100=IFERROR(VLOOKUP(VLOOKUP($G100,  dados!$G:$I,  3,  FALSE),  dados!$B:$C,  2,  FALSE),  "")
                            ))&amp;","&amp;NOT(AND(
                                $L100=$J100,
                                $M100="",
                                $N100=IFERROR(VLOOKUP($K100,  dados!$L:$S,  7,  FALSE),  ""),
                                $O100=IFERROR(VLOOKUP($K100,  dados!$L:$S,  6,  FALSE),  ""),
                                OR(
                                    $P100=IFERROR(VLOOKUP(VLOOKUP($G100, dados!$G:$J, 3, FALSE), dados!$B:$C, 2, FALSE), ""),
                                    $P100=IFERROR(VLOOKUP(VLOOKUP($K100, dados!$L:$N, 3, FALSE), dados!$B:$C, 2, FALSE), "")
                                ),
                                $Q100=IFERROR(VLOOKUP($K100, dados!$L:$S, 8, FALSE), "")
                            ))</f>
        <v>FALSO,FALSO</v>
      </c>
      <c r="F100" s="55" t="str">
        <f>IFERROR(IF(VLOOKUP($G100, dados!$G:$J, 4, FALSE)=0,"",VLOOKUP($G100, dados!$G:$J, 4, FALSE)), "")</f>
        <v/>
      </c>
      <c r="G100" s="56"/>
      <c r="H100" s="56"/>
      <c r="I100" s="56" t="str">
        <f>IFERROR(IF(VLOOKUP(VLOOKUP($G100, dados!$G:$I, 3, FALSE), dados!$B:$C, 2, FALSE)=0,"",VLOOKUP(VLOOKUP($G100, dados!$G:$I, 3, FALSE), dados!$B:$C, 2, FALSE)), "")</f>
        <v/>
      </c>
      <c r="J100" s="47"/>
      <c r="K100" s="56" t="str">
        <f>IFERROR(IF(VLOOKUP($L100, dados!$K:$O, 2, FALSE)=0,"",VLOOKUP($L100, dados!$K:$O, 2, FALSE)), "")</f>
        <v/>
      </c>
      <c r="L100" s="56"/>
      <c r="M100" s="56"/>
      <c r="N100" s="56" t="str">
        <f>IFERROR(IF(VLOOKUP($K100, dados!$L:$R, 7, FALSE)=0,"",VLOOKUP($K100, dados!$L:$R, 7, FALSE)), "")</f>
        <v/>
      </c>
      <c r="O100" s="56" t="str">
        <f>IFERROR(IF(VLOOKUP($K100, dados!$L:$R, 6, FALSE)=0,"",VLOOKUP($K100, dados!$L:$R, 6, FALSE)), "")</f>
        <v/>
      </c>
      <c r="P100" s="56" t="str">
        <f>IF(
                            $D100="",
                                IFERROR(IF(VLOOKUP(VLOOKUP($G100, dados!$G:$I, 3, FALSE), dados!$B:$C, 2, FALSE)=0,"",VLOOKUP(VLOOKUP($G100, dados!$G:$I, 3, FALSE), dados!$B:$C, 2, FALSE)), ""),
                                IFERROR(IF(VLOOKUP(VLOOKUP($K100, dados!$L:$N, 3, FALSE), dados!$B:$C, 2, FALSE)=0,"",VLOOKUP(VLOOKUP($K100, dados!$L:$N, 3, FALSE), dados!$B:$C, 2, FALSE)), "")
                        )</f>
        <v/>
      </c>
      <c r="Q100" s="59" t="str">
        <f>IFERROR(IF(VLOOKUP($K100, dados!$L:$S, 8, FALSE)=0,"",VLOOKUP($K100, dados!$L:$S, 8, FALSE)), "")</f>
        <v/>
      </c>
    </row>
  </sheetData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xr:uid="{00000000-0002-0000-0200-000000000000}">
          <x14:formula1>
            <xm:f>dados!$D:$D</xm:f>
          </x14:formula1>
          <xm:sqref>F3:F100</xm:sqref>
        </x14:dataValidation>
        <x14:dataValidation type="list" allowBlank="1" showErrorMessage="1" errorTitle="Aviso" error="Coluna apenas para Seleção" xr:uid="{00000000-0002-0000-0200-000002000000}">
          <x14:formula1>
            <xm:f>dados!$G:$G</xm:f>
          </x14:formula1>
          <xm:sqref>G3:G100</xm:sqref>
        </x14:dataValidation>
        <x14:dataValidation type="list" xr:uid="{00000000-0002-0000-0200-000004000000}">
          <x14:formula1>
            <xm:f>dados!$A:$A</xm:f>
          </x14:formula1>
          <xm:sqref>P3:P100 I3:I100</xm:sqref>
        </x14:dataValidation>
        <x14:dataValidation type="list" allowBlank="1" showErrorMessage="1" errorTitle="Aviso" error="Coluna apenas para Seleção" xr:uid="{00000000-0002-0000-0200-000006000000}">
          <x14:formula1>
            <xm:f>dados!$L:$L</xm:f>
          </x14:formula1>
          <xm:sqref>K3:K100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2</vt:i4>
      </vt:variant>
    </vt:vector>
  </HeadingPairs>
  <TitlesOfParts>
    <vt:vector size="5" baseType="lpstr">
      <vt:lpstr>dados</vt:lpstr>
      <vt:lpstr>servidor</vt:lpstr>
      <vt:lpstr>PRODUTOS</vt:lpstr>
      <vt:lpstr>GRUPOS</vt:lpstr>
      <vt:lpstr>MOEDAS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2024-06-06T14:01:40Z</dcterms:created>
  <dcterms:modified xsi:type="dcterms:W3CDTF">2024-08-01T21:10:16Z</dcterms:modified>
</cp:coreProperties>
</file>