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\Admin\"/>
    </mc:Choice>
  </mc:AlternateContent>
  <xr:revisionPtr revIDLastSave="0" documentId="13_ncr:1_{5B6F07A4-6726-4B37-B688-A160462AA01E}" xr6:coauthVersionLast="45" xr6:coauthVersionMax="45" xr10:uidLastSave="{00000000-0000-0000-0000-000000000000}"/>
  <bookViews>
    <workbookView xWindow="-108" yWindow="-108" windowWidth="23256" windowHeight="13176" tabRatio="500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7"/>
  <c r="N4" i="11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14"/>
  <c r="N4" i="9"/>
  <c r="N4" i="8"/>
  <c r="N4" i="6"/>
  <c r="N4" i="3"/>
  <c r="N5" i="7"/>
  <c r="N4" i="5"/>
  <c r="N5" i="11"/>
  <c r="N4" i="10"/>
  <c r="N4" i="12"/>
  <c r="N4" i="4"/>
  <c r="N4" i="13"/>
  <c r="L4" i="11" l="1"/>
  <c r="M4" i="11" s="1"/>
  <c r="AB4" i="15"/>
  <c r="C4" i="5"/>
  <c r="C4" i="13"/>
  <c r="C5" i="7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L5" i="7"/>
  <c r="M5" i="7" s="1"/>
  <c r="K5" i="15"/>
  <c r="A6" i="6"/>
  <c r="B5" i="6"/>
  <c r="C5" i="6" s="1"/>
  <c r="K5" i="6"/>
  <c r="L5" i="15" s="1"/>
  <c r="I5" i="6"/>
  <c r="N5" i="14"/>
  <c r="N6" i="11"/>
  <c r="N5" i="10"/>
  <c r="N5" i="6"/>
  <c r="N5" i="12"/>
  <c r="N5" i="4"/>
  <c r="N6" i="7"/>
  <c r="N5" i="5"/>
  <c r="N5" i="9"/>
  <c r="N5" i="13"/>
  <c r="N5" i="3"/>
  <c r="N5" i="8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I6" i="8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7" i="7"/>
  <c r="N6" i="5"/>
  <c r="N6" i="8"/>
  <c r="N6" i="13"/>
  <c r="N7" i="11"/>
  <c r="N6" i="14"/>
  <c r="N6" i="9"/>
  <c r="N6" i="6"/>
  <c r="N6" i="4"/>
  <c r="N6" i="10"/>
  <c r="N6" i="3"/>
  <c r="N6" i="12"/>
  <c r="M4" i="4" l="1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2"/>
  <c r="N7" i="8"/>
  <c r="N7" i="9"/>
  <c r="N8" i="7"/>
  <c r="N7" i="13"/>
  <c r="N7" i="3"/>
  <c r="N7" i="5"/>
  <c r="N7" i="4"/>
  <c r="N8" i="11"/>
  <c r="N7" i="10"/>
  <c r="N7" i="6"/>
  <c r="N7" i="14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I8" i="8"/>
  <c r="V7" i="15"/>
  <c r="L7" i="9"/>
  <c r="M7" i="9" s="1"/>
  <c r="AC8" i="15"/>
  <c r="K8" i="12"/>
  <c r="A9" i="12"/>
  <c r="B8" i="12"/>
  <c r="C8" i="12" s="1"/>
  <c r="I8" i="12"/>
  <c r="C7" i="15"/>
  <c r="N9" i="11"/>
  <c r="N8" i="12"/>
  <c r="N8" i="14"/>
  <c r="N8" i="13"/>
  <c r="N9" i="7"/>
  <c r="N8" i="10"/>
  <c r="N8" i="4"/>
  <c r="N8" i="9"/>
  <c r="N8" i="6"/>
  <c r="N8" i="5"/>
  <c r="N8" i="8"/>
  <c r="N8" i="3"/>
  <c r="I8" i="9" l="1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3"/>
  <c r="N9" i="5"/>
  <c r="N9" i="8"/>
  <c r="N9" i="12"/>
  <c r="N9" i="4"/>
  <c r="N9" i="9"/>
  <c r="N9" i="10"/>
  <c r="N10" i="7"/>
  <c r="N9" i="14"/>
  <c r="N10" i="11"/>
  <c r="N9" i="3"/>
  <c r="N9" i="6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8"/>
  <c r="N10" i="14"/>
  <c r="N10" i="13"/>
  <c r="N10" i="10"/>
  <c r="N10" i="6"/>
  <c r="N10" i="9"/>
  <c r="N11" i="7"/>
  <c r="N11" i="11"/>
  <c r="N10" i="3"/>
  <c r="N10" i="4"/>
  <c r="N10" i="12"/>
  <c r="N10" i="5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12"/>
  <c r="N11" i="14"/>
  <c r="N12" i="7"/>
  <c r="N11" i="5"/>
  <c r="N12" i="11"/>
  <c r="N11" i="9"/>
  <c r="N11" i="8"/>
  <c r="N11" i="4"/>
  <c r="N11" i="3"/>
  <c r="N11" i="10"/>
  <c r="N11" i="13"/>
  <c r="N11" i="6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I13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5"/>
  <c r="N12" i="9"/>
  <c r="N12" i="6"/>
  <c r="N12" i="8"/>
  <c r="N12" i="3"/>
  <c r="N12" i="12"/>
  <c r="N13" i="11"/>
  <c r="N12" i="10"/>
  <c r="N12" i="4"/>
  <c r="N13" i="7"/>
  <c r="N12" i="14"/>
  <c r="N12" i="13"/>
  <c r="I12" i="14" l="1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3"/>
  <c r="N13" i="12"/>
  <c r="N13" i="13"/>
  <c r="N13" i="10"/>
  <c r="N13" i="5"/>
  <c r="N13" i="8"/>
  <c r="N13" i="4"/>
  <c r="N14" i="7"/>
  <c r="N13" i="9"/>
  <c r="N13" i="6"/>
  <c r="N13" i="14"/>
  <c r="N14" i="11"/>
  <c r="I13" i="6" l="1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6"/>
  <c r="N15" i="11"/>
  <c r="N14" i="4"/>
  <c r="N14" i="14"/>
  <c r="N14" i="9"/>
  <c r="N14" i="3"/>
  <c r="N15" i="7"/>
  <c r="N14" i="12"/>
  <c r="N14" i="10"/>
  <c r="N14" i="5"/>
  <c r="N14" i="13"/>
  <c r="N14" i="8"/>
  <c r="I14" i="4" l="1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6" i="11"/>
  <c r="N15" i="8"/>
  <c r="N16" i="7"/>
  <c r="N15" i="3"/>
  <c r="N15" i="6"/>
  <c r="N15" i="13"/>
  <c r="N15" i="5"/>
  <c r="N15" i="10"/>
  <c r="N15" i="4"/>
  <c r="N15" i="14"/>
  <c r="N15" i="12"/>
  <c r="N15" i="9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5"/>
  <c r="N16" i="8"/>
  <c r="N16" i="13"/>
  <c r="N17" i="11"/>
  <c r="N16" i="14"/>
  <c r="N16" i="4"/>
  <c r="N16" i="3"/>
  <c r="N16" i="6"/>
  <c r="N17" i="7"/>
  <c r="N16" i="12"/>
  <c r="N16" i="9"/>
  <c r="N16" i="10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3"/>
  <c r="N17" i="14"/>
  <c r="N17" i="12"/>
  <c r="N17" i="13"/>
  <c r="N17" i="9"/>
  <c r="N17" i="4"/>
  <c r="N17" i="8"/>
  <c r="N17" i="10"/>
  <c r="N18" i="11"/>
  <c r="N17" i="6"/>
  <c r="N17" i="5"/>
  <c r="N18" i="7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6"/>
  <c r="N19" i="11"/>
  <c r="N18" i="9"/>
  <c r="N18" i="8"/>
  <c r="N18" i="5"/>
  <c r="N18" i="13"/>
  <c r="N18" i="14"/>
  <c r="N18" i="12"/>
  <c r="N19" i="7"/>
  <c r="N18" i="4"/>
  <c r="N18" i="10"/>
  <c r="N18" i="3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12"/>
  <c r="N19" i="3"/>
  <c r="N19" i="13"/>
  <c r="N19" i="9"/>
  <c r="N20" i="11"/>
  <c r="N19" i="4"/>
  <c r="N19" i="8"/>
  <c r="N20" i="7"/>
  <c r="N19" i="10"/>
  <c r="N19" i="14"/>
  <c r="N19" i="6"/>
  <c r="N19" i="5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1" i="11"/>
  <c r="N20" i="8"/>
  <c r="N20" i="9"/>
  <c r="N20" i="5"/>
  <c r="N20" i="4"/>
  <c r="N20" i="6"/>
  <c r="N20" i="10"/>
  <c r="N20" i="13"/>
  <c r="N20" i="12"/>
  <c r="N20" i="14"/>
  <c r="N21" i="7"/>
  <c r="N20" i="3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2" i="11"/>
  <c r="N21" i="12"/>
  <c r="N21" i="4"/>
  <c r="N21" i="8"/>
  <c r="N21" i="14"/>
  <c r="N21" i="9"/>
  <c r="N21" i="6"/>
  <c r="N22" i="7"/>
  <c r="N21" i="10"/>
  <c r="N21" i="3"/>
  <c r="N21" i="13"/>
  <c r="N21" i="5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5"/>
  <c r="N22" i="13"/>
  <c r="N22" i="6"/>
  <c r="N23" i="11"/>
  <c r="N22" i="4"/>
  <c r="N22" i="10"/>
  <c r="N22" i="3"/>
  <c r="N23" i="7"/>
  <c r="N22" i="8"/>
  <c r="N22" i="9"/>
  <c r="N22" i="14"/>
  <c r="N22" i="12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3" i="10"/>
  <c r="N23" i="4"/>
  <c r="N23" i="8"/>
  <c r="N23" i="6"/>
  <c r="N24" i="11"/>
  <c r="N24" i="7"/>
  <c r="N23" i="5"/>
  <c r="N23" i="13"/>
  <c r="N23" i="3"/>
  <c r="N23" i="14"/>
  <c r="N23" i="12"/>
  <c r="N23" i="9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3"/>
  <c r="N24" i="4"/>
  <c r="N24" i="13"/>
  <c r="N24" i="9"/>
  <c r="N24" i="6"/>
  <c r="N25" i="7"/>
  <c r="N24" i="12"/>
  <c r="N24" i="14"/>
  <c r="N24" i="10"/>
  <c r="N24" i="8"/>
  <c r="N24" i="5"/>
  <c r="N25" i="11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13"/>
  <c r="N25" i="4"/>
  <c r="N25" i="8"/>
  <c r="N25" i="14"/>
  <c r="N25" i="5"/>
  <c r="N25" i="3"/>
  <c r="N25" i="10"/>
  <c r="N25" i="12"/>
  <c r="N25" i="9"/>
  <c r="N26" i="7"/>
  <c r="N26" i="11"/>
  <c r="N25" i="6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I27" i="7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5"/>
  <c r="N26" i="10"/>
  <c r="N26" i="4"/>
  <c r="N27" i="11"/>
  <c r="N26" i="6"/>
  <c r="N26" i="8"/>
  <c r="N26" i="3"/>
  <c r="N27" i="7"/>
  <c r="N26" i="13"/>
  <c r="N26" i="14"/>
  <c r="N26" i="12"/>
  <c r="N26" i="9"/>
  <c r="P25" i="3" l="1"/>
  <c r="I26" i="12"/>
  <c r="I26" i="8"/>
  <c r="W27" i="15"/>
  <c r="A28" i="10"/>
  <c r="K27" i="10"/>
  <c r="X27" i="15" s="1"/>
  <c r="B27" i="10"/>
  <c r="C27" i="10" s="1"/>
  <c r="D26" i="15"/>
  <c r="L26" i="3"/>
  <c r="M26" i="3" s="1"/>
  <c r="P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5"/>
  <c r="N27" i="13"/>
  <c r="N27" i="8"/>
  <c r="N27" i="4"/>
  <c r="N27" i="6"/>
  <c r="N28" i="11"/>
  <c r="N28" i="7"/>
  <c r="N27" i="9"/>
  <c r="N27" i="10"/>
  <c r="N27" i="3"/>
  <c r="N27" i="12"/>
  <c r="N27" i="14"/>
  <c r="E28" i="15" l="1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I29" i="7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P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3"/>
  <c r="N29" i="7"/>
  <c r="N28" i="12"/>
  <c r="N28" i="10"/>
  <c r="N29" i="11"/>
  <c r="N28" i="6"/>
  <c r="N28" i="4"/>
  <c r="N28" i="14"/>
  <c r="N28" i="5"/>
  <c r="N28" i="13"/>
  <c r="N28" i="8"/>
  <c r="N28" i="9"/>
  <c r="Y28" i="15" l="1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P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30" i="11"/>
  <c r="N29" i="13"/>
  <c r="N29" i="4"/>
  <c r="N29" i="10"/>
  <c r="N29" i="5"/>
  <c r="N30" i="7"/>
  <c r="N29" i="6"/>
  <c r="N29" i="8"/>
  <c r="N29" i="14"/>
  <c r="N29" i="3"/>
  <c r="N29" i="9"/>
  <c r="N29" i="12"/>
  <c r="I30" i="7" l="1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P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1" i="7"/>
  <c r="N30" i="3"/>
  <c r="N30" i="8"/>
  <c r="N30" i="10"/>
  <c r="N30" i="14"/>
  <c r="N30" i="13"/>
  <c r="N30" i="9"/>
  <c r="N30" i="5"/>
  <c r="N31" i="11"/>
  <c r="N30" i="12"/>
  <c r="N30" i="4"/>
  <c r="N30" i="6"/>
  <c r="I30" i="8" l="1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8"/>
  <c r="N31" i="5"/>
  <c r="N32" i="7"/>
  <c r="N32" i="11"/>
  <c r="N31" i="4"/>
  <c r="N31" i="9"/>
  <c r="N31" i="13"/>
  <c r="N33" i="11"/>
  <c r="N31" i="3"/>
  <c r="N31" i="14"/>
  <c r="N31" i="6"/>
  <c r="N33" i="7"/>
  <c r="N31" i="12"/>
  <c r="N31" i="10"/>
  <c r="N34" i="7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4" i="14"/>
  <c r="N32" i="9"/>
  <c r="N32" i="5"/>
  <c r="N32" i="13"/>
  <c r="N33" i="14"/>
  <c r="N33" i="3"/>
  <c r="N32" i="12"/>
  <c r="N34" i="3"/>
  <c r="N33" i="5"/>
  <c r="N34" i="9"/>
  <c r="N32" i="14"/>
  <c r="N34" i="12"/>
  <c r="N33" i="8"/>
  <c r="N34" i="10"/>
  <c r="N32" i="3"/>
  <c r="N33" i="13"/>
  <c r="N32" i="8"/>
  <c r="N32" i="10"/>
  <c r="N33" i="6"/>
  <c r="N32" i="4"/>
  <c r="N33" i="10"/>
  <c r="N33" i="9"/>
  <c r="N34" i="5"/>
  <c r="N33" i="12"/>
  <c r="N32" i="6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<sst xmlns="http://schemas.openxmlformats.org/spreadsheetml/2006/main" count="452" uniqueCount="163">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</sst>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locked="0" hidden="1"/>
    </xf>
  </cellXfs>
  <cellStyles count="2">
    <cellStyle name="Hyperlink" xfId="1" builtinId="8"/>
    <cellStyle name="Normal" xfId="0" builtinId="0"/>
  </cellStyles>
  <dxfs count="145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1" t="s">
        <v>0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x14ac:dyDescent="0.25">
      <c r="A2" s="2" t="s">
        <v>1</v>
      </c>
      <c r="B2" s="3"/>
      <c r="C2" s="372">
        <v>2020</v>
      </c>
      <c r="D2" s="372"/>
      <c r="E2" s="372"/>
      <c r="F2" s="372"/>
      <c r="G2" s="372"/>
      <c r="H2" s="372"/>
      <c r="I2" s="372"/>
      <c r="J2" s="372"/>
    </row>
    <row r="3" spans="1:10" x14ac:dyDescent="0.25">
      <c r="A3" s="4" t="s">
        <v>2</v>
      </c>
      <c r="B3" s="5"/>
      <c r="C3" s="373" t="s">
        <v>3</v>
      </c>
      <c r="D3" s="373"/>
      <c r="E3" s="373"/>
      <c r="F3" s="373"/>
      <c r="G3" s="373"/>
      <c r="H3" s="373"/>
      <c r="I3" s="373"/>
      <c r="J3" s="373"/>
    </row>
    <row r="4" spans="1:10" x14ac:dyDescent="0.25">
      <c r="A4" s="6" t="s">
        <v>4</v>
      </c>
      <c r="B4" s="7"/>
      <c r="C4" s="374"/>
      <c r="D4" s="374"/>
      <c r="E4" s="374"/>
      <c r="F4" s="374"/>
      <c r="G4" s="374"/>
      <c r="H4" s="374"/>
      <c r="I4" s="374"/>
      <c r="J4" s="374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5" t="s">
        <v>62</v>
      </c>
      <c r="B40" s="375"/>
      <c r="C40" s="375"/>
      <c r="D40" s="375"/>
      <c r="E40" s="375"/>
      <c r="F40" s="376" t="s">
        <v>63</v>
      </c>
      <c r="G40" s="376"/>
      <c r="H40" s="376"/>
      <c r="I40" s="376"/>
      <c r="J40" s="376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DATE(Jahr,8,1)</f>
        <v>42582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-7.4965277777777697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-7.4965277777777697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-7.4965277777777697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-7.4965277777777697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-7.8298611111111001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-7.9965277777777697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-8.3298611111111001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-8.3298611111111001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-8.3298611111111001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-8.3298611111111001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-8.3298611111111001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-8.6631944444444304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-8.8298611111111001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-9.1631944444444304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-9.1631944444444304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-9.1631944444444304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-9.1631944444444304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-9.1631944444444304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-9.4965277777777608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-9.6631944444444304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-9.9965277777777608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-9.9965277777777608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-9.9965277777777608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-9.9965277777777608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-9.9965277777777608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-10.3298611111111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-10.4965277777778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-10.8298611111111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-10.8298611111111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-10.8298611111111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-10.8298611111111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-7.4965277777777697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-10.8298611111111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75" priority="2">
      <formula>MOD(J36,1)=0</formula>
    </cfRule>
  </conditionalFormatting>
  <conditionalFormatting sqref="A4:M34 O4:P34">
    <cfRule type="expression" dxfId="74" priority="3">
      <formula>WEEKDAY($A4,2)=6</formula>
    </cfRule>
    <cfRule type="expression" dxfId="73" priority="4">
      <formula>OR(WEEKDAY($A4,2)=7,$C4&lt;&gt;"")</formula>
    </cfRule>
  </conditionalFormatting>
  <conditionalFormatting sqref="D4:D34">
    <cfRule type="expression" dxfId="72" priority="5">
      <formula>ISTEXT($D4)</formula>
    </cfRule>
  </conditionalFormatting>
  <conditionalFormatting sqref="E4:E34">
    <cfRule type="expression" dxfId="71" priority="6">
      <formula>ISTEXT($E4)</formula>
    </cfRule>
  </conditionalFormatting>
  <conditionalFormatting sqref="F4:F34">
    <cfRule type="expression" dxfId="70" priority="7">
      <formula>ISTEXT($F4)</formula>
    </cfRule>
  </conditionalFormatting>
  <conditionalFormatting sqref="G4:G34">
    <cfRule type="expression" dxfId="69" priority="8">
      <formula>ISTEXT($G4)</formula>
    </cfRule>
  </conditionalFormatting>
  <conditionalFormatting sqref="H4:H34">
    <cfRule type="expression" dxfId="68" priority="9">
      <formula>ISTEXT($H4)</formula>
    </cfRule>
  </conditionalFormatting>
  <conditionalFormatting sqref="N4:N34">
    <cfRule type="expression" dxfId="67" priority="10">
      <formula>WEEKDAY($A4,2)=6</formula>
    </cfRule>
    <cfRule type="expression" dxfId="66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DATE(Jahr,9,1)</f>
        <v>42613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-10.8298611111111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-11.1631944444444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-11.3298611111111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-11.6631944444444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-11.6631944444444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-11.6631944444444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-11.6631944444444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-11.6631944444444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-11.9965277777777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-12.1631944444444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-12.4965277777777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-12.4965277777777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-12.4965277777777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-12.4965277777777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-12.4965277777777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-12.829861111111001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-12.9965277777777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-13.329861111111001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-13.329861111111001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-13.329861111111001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-13.329861111111001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-13.329861111111001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-13.663194444444301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-13.829861111111001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-14.163194444444301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-14.163194444444301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-14.163194444444301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-14.163194444444301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-14.163194444444301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-14.496527777777599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-10.8298611111111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-14.4965277777778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65" priority="2">
      <formula>MOD(J36,1)=0</formula>
    </cfRule>
  </conditionalFormatting>
  <conditionalFormatting sqref="A4:M34 O4:P34">
    <cfRule type="expression" dxfId="64" priority="3">
      <formula>WEEKDAY($A4,2)=6</formula>
    </cfRule>
    <cfRule type="expression" dxfId="63" priority="4">
      <formula>OR(WEEKDAY($A4,2)=7,$C4&lt;&gt;"")</formula>
    </cfRule>
  </conditionalFormatting>
  <conditionalFormatting sqref="D4:D34">
    <cfRule type="expression" dxfId="62" priority="5">
      <formula>ISTEXT($D4)</formula>
    </cfRule>
  </conditionalFormatting>
  <conditionalFormatting sqref="E4:E34">
    <cfRule type="expression" dxfId="61" priority="6">
      <formula>ISTEXT($E4)</formula>
    </cfRule>
  </conditionalFormatting>
  <conditionalFormatting sqref="F4:F34">
    <cfRule type="expression" dxfId="60" priority="7">
      <formula>ISTEXT($F4)</formula>
    </cfRule>
  </conditionalFormatting>
  <conditionalFormatting sqref="G4:G34">
    <cfRule type="expression" dxfId="59" priority="8">
      <formula>ISTEXT($G4)</formula>
    </cfRule>
  </conditionalFormatting>
  <conditionalFormatting sqref="H4:H34">
    <cfRule type="expression" dxfId="58" priority="9">
      <formula>ISTEXT($H4)</formula>
    </cfRule>
  </conditionalFormatting>
  <conditionalFormatting sqref="N4:N34">
    <cfRule type="expression" dxfId="57" priority="10">
      <formula>WEEKDAY($A4,2)=6</formula>
    </cfRule>
    <cfRule type="expression" dxfId="56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DATE(Jahr,10,1)</f>
        <v>42643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-14.6631944444445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-14.9965277777778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-14.9965277777778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-14.9965277777778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-14.9965277777778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-14.9965277777778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-15.3298611111111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-15.4965277777778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-15.8298611111111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-15.8298611111111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-15.8298611111111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-15.8298611111111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-15.8298611111111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-16.1631944444444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-16.3298611111111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-16.6631944444444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-16.6631944444444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-16.6631944444444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-16.6631944444444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-16.6631944444444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-16.9965277777777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-17.1631944444444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-17.4965277777777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-17.4965277777777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-17.4965277777777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-17.4965277777777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-17.4965277777777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-17.829861111111001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-17.9965277777777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-18.329861111111001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-18.329861111111001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-14.4965277777778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-18.3298611111111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55" priority="2">
      <formula>MOD(J36,1)=0</formula>
    </cfRule>
  </conditionalFormatting>
  <conditionalFormatting sqref="A4:M34 O4:P34">
    <cfRule type="expression" dxfId="54" priority="3">
      <formula>WEEKDAY($A4,2)=6</formula>
    </cfRule>
    <cfRule type="expression" dxfId="53" priority="4">
      <formula>OR(WEEKDAY($A4,2)=7,$C4&lt;&gt;"")</formula>
    </cfRule>
  </conditionalFormatting>
  <conditionalFormatting sqref="D4:D34">
    <cfRule type="expression" dxfId="52" priority="5">
      <formula>ISTEXT($D4)</formula>
    </cfRule>
  </conditionalFormatting>
  <conditionalFormatting sqref="E4:E34">
    <cfRule type="expression" dxfId="51" priority="6">
      <formula>ISTEXT($E4)</formula>
    </cfRule>
  </conditionalFormatting>
  <conditionalFormatting sqref="F4:F34">
    <cfRule type="expression" dxfId="50" priority="7">
      <formula>ISTEXT($F4)</formula>
    </cfRule>
  </conditionalFormatting>
  <conditionalFormatting sqref="G4:G34">
    <cfRule type="expression" dxfId="49" priority="8">
      <formula>ISTEXT($G4)</formula>
    </cfRule>
  </conditionalFormatting>
  <conditionalFormatting sqref="H4:H34">
    <cfRule type="expression" dxfId="48" priority="9">
      <formula>ISTEXT($H4)</formula>
    </cfRule>
  </conditionalFormatting>
  <conditionalFormatting sqref="N4:N34">
    <cfRule type="expression" dxfId="47" priority="10">
      <formula>WEEKDAY($A4,2)=6</formula>
    </cfRule>
    <cfRule type="expression" dxfId="46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DATE(Jahr,11,1)</f>
        <v>42674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-18.3298611111111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-18.3298611111111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-18.3298611111111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-18.6631944444444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-18.8298611111111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-19.1631944444444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-19.1631944444444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-19.1631944444444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-19.1631944444444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-19.1631944444444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-19.4965277777777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-19.6631944444444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-19.9965277777777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-19.9965277777777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-19.9965277777777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-19.9965277777777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-19.9965277777777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-20.329861111111001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-20.4965277777777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-20.829861111111001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-20.829861111111001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-20.829861111111001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-20.829861111111001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-20.829861111111001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-21.163194444444301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-21.329861111111001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-21.663194444444301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-21.663194444444301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-21.663194444444301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-21.663194444444301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-18.3298611111111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-21.6631944444444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45" priority="2">
      <formula>MOD(J36,1)=0</formula>
    </cfRule>
  </conditionalFormatting>
  <conditionalFormatting sqref="A4:M34 O4:P34">
    <cfRule type="expression" dxfId="44" priority="3">
      <formula>WEEKDAY($A4,2)=6</formula>
    </cfRule>
    <cfRule type="expression" dxfId="43" priority="4">
      <formula>OR(WEEKDAY($A4,2)=7,$C4&lt;&gt;"")</formula>
    </cfRule>
  </conditionalFormatting>
  <conditionalFormatting sqref="D4:D34">
    <cfRule type="expression" dxfId="42" priority="5">
      <formula>ISTEXT($D4)</formula>
    </cfRule>
  </conditionalFormatting>
  <conditionalFormatting sqref="E4:E34">
    <cfRule type="expression" dxfId="41" priority="6">
      <formula>ISTEXT($E4)</formula>
    </cfRule>
  </conditionalFormatting>
  <conditionalFormatting sqref="F4:F34">
    <cfRule type="expression" dxfId="40" priority="7">
      <formula>ISTEXT($F4)</formula>
    </cfRule>
  </conditionalFormatting>
  <conditionalFormatting sqref="G4:G34">
    <cfRule type="expression" dxfId="39" priority="8">
      <formula>ISTEXT($G4)</formula>
    </cfRule>
  </conditionalFormatting>
  <conditionalFormatting sqref="H4:H34">
    <cfRule type="expression" dxfId="38" priority="9">
      <formula>ISTEXT($H4)</formula>
    </cfRule>
  </conditionalFormatting>
  <conditionalFormatting sqref="N4:N34">
    <cfRule type="expression" dxfId="37" priority="10">
      <formula>WEEKDAY($A4,2)=6</formula>
    </cfRule>
    <cfRule type="expression" dxfId="36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DATE(Jahr,12,1)</f>
        <v>42704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-21.6631944444444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-21.9965277777777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-22.1631944444444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-22.4965277777777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-22.4965277777777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-22.4965277777777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-22.4965277777777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-22.4965277777777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-22.829861111111001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-22.9965277777777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-23.329861111111001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-23.329861111111001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-23.329861111111001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-23.329861111111001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-23.329861111111001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-23.663194444444301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-23.829861111111001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-24.163194444444301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-24.163194444444301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-24.163194444444301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-24.163194444444301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-24.163194444444301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-24.496527777777601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-24.579861111110901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-24.579861111110901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-24.579861111110901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-24.579861111110901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-24.579861111110901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-24.579861111110901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-24.913194444444201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-24.996527777777501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-21.6631944444444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-24.9965277777777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35" priority="2">
      <formula>MOD(J36,1)=0</formula>
    </cfRule>
  </conditionalFormatting>
  <conditionalFormatting sqref="A4:M34 O4:P34">
    <cfRule type="expression" dxfId="34" priority="3">
      <formula>WEEKDAY($A4,2)=6</formula>
    </cfRule>
    <cfRule type="expression" dxfId="33" priority="4">
      <formula>OR(WEEKDAY($A4,2)=7,$C4&lt;&gt;"")</formula>
    </cfRule>
  </conditionalFormatting>
  <conditionalFormatting sqref="D4:D34">
    <cfRule type="expression" dxfId="32" priority="5">
      <formula>ISTEXT($D4)</formula>
    </cfRule>
  </conditionalFormatting>
  <conditionalFormatting sqref="E4:E34">
    <cfRule type="expression" dxfId="31" priority="6">
      <formula>ISTEXT($E4)</formula>
    </cfRule>
  </conditionalFormatting>
  <conditionalFormatting sqref="F4:F34">
    <cfRule type="expression" dxfId="30" priority="7">
      <formula>ISTEXT($F4)</formula>
    </cfRule>
  </conditionalFormatting>
  <conditionalFormatting sqref="G4:G34">
    <cfRule type="expression" dxfId="29" priority="8">
      <formula>ISTEXT($G4)</formula>
    </cfRule>
  </conditionalFormatting>
  <conditionalFormatting sqref="H4:H34">
    <cfRule type="expression" dxfId="28" priority="9">
      <formula>ISTEXT($H4)</formula>
    </cfRule>
  </conditionalFormatting>
  <conditionalFormatting sqref="N4:N34">
    <cfRule type="expression" dxfId="27" priority="10">
      <formula>WEEKDAY($A4,2)=6</formula>
    </cfRule>
    <cfRule type="expression" dxfId="26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389"/>
      <c r="B1" s="389"/>
      <c r="C1" s="389"/>
      <c r="D1" s="389"/>
      <c r="E1" s="390" t="str">
        <f>"Jahresübersicht "&amp;Jahr</f>
        <v>Jahresübersicht 2020</v>
      </c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  <c r="AI1" s="391" t="str">
        <f>Voreinstellungen!C3</f>
        <v>Reyes Andrade, Juan Carlos</v>
      </c>
      <c r="AJ1" s="391"/>
      <c r="AK1" s="391"/>
      <c r="AL1" s="391"/>
    </row>
    <row r="2" spans="1:38" x14ac:dyDescent="0.25">
      <c r="A2" s="389"/>
      <c r="B2" s="389"/>
      <c r="C2" s="389"/>
      <c r="D2" s="389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2" t="str">
        <f>IF(ISBLANK(Voreinstellungen!C4),"","Personal-Nr.: "&amp;Voreinstellungen!C4)</f>
        <v/>
      </c>
      <c r="AJ2" s="392"/>
      <c r="AK2" s="392"/>
      <c r="AL2" s="392"/>
    </row>
    <row r="3" spans="1:38" ht="18" customHeight="1" x14ac:dyDescent="0.25">
      <c r="A3" s="281" t="s">
        <v>95</v>
      </c>
      <c r="B3" s="393" t="s">
        <v>129</v>
      </c>
      <c r="C3" s="393"/>
      <c r="D3" s="393"/>
      <c r="E3" s="393" t="s">
        <v>130</v>
      </c>
      <c r="F3" s="393"/>
      <c r="G3" s="393"/>
      <c r="H3" s="393" t="s">
        <v>131</v>
      </c>
      <c r="I3" s="393"/>
      <c r="J3" s="393"/>
      <c r="K3" s="393" t="s">
        <v>132</v>
      </c>
      <c r="L3" s="393"/>
      <c r="M3" s="393"/>
      <c r="N3" s="393" t="s">
        <v>133</v>
      </c>
      <c r="O3" s="393"/>
      <c r="P3" s="393"/>
      <c r="Q3" s="393" t="s">
        <v>134</v>
      </c>
      <c r="R3" s="393"/>
      <c r="S3" s="393"/>
      <c r="T3" s="393" t="s">
        <v>135</v>
      </c>
      <c r="U3" s="393"/>
      <c r="V3" s="393"/>
      <c r="W3" s="393" t="s">
        <v>136</v>
      </c>
      <c r="X3" s="393"/>
      <c r="Y3" s="393"/>
      <c r="Z3" s="393" t="s">
        <v>137</v>
      </c>
      <c r="AA3" s="393"/>
      <c r="AB3" s="393"/>
      <c r="AC3" s="393" t="s">
        <v>138</v>
      </c>
      <c r="AD3" s="393"/>
      <c r="AE3" s="393"/>
      <c r="AF3" s="393" t="s">
        <v>139</v>
      </c>
      <c r="AG3" s="393"/>
      <c r="AH3" s="393"/>
      <c r="AI3" s="393" t="s">
        <v>140</v>
      </c>
      <c r="AJ3" s="393"/>
      <c r="AK3" s="393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 t="str">
        <f>IF(Juni!K4&gt;0,Juni!K4,"")</f>
        <v/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 t="str">
        <f>IF(Juni!K6&gt;0,Juni!K6,"")</f>
        <v/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 t="str">
        <f>IF(Juni!K7&gt;0,Juni!K7,"")</f>
        <v/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 t="str">
        <f>IF(Juni!K8&gt;0,Juni!K8,"")</f>
        <v/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 t="str">
        <f>IF(Juni!K13&gt;0,Juni!K13,"")</f>
        <v/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 t="str">
        <f>IF(Juni!K14&gt;0,Juni!K14,"")</f>
        <v/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 t="str">
        <f>IF(Juni!K15&gt;0,Juni!K15,"")</f>
        <v/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 t="str">
        <f>IF(Mai!K17&gt;0,Mai!K17,"")</f>
        <v/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 t="str">
        <f>IF(Mai!K18&gt;0,Mai!K18,"")</f>
        <v/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 t="str">
        <f>IF(Juni!K20&gt;0,Juni!K20,"")</f>
        <v/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 t="str">
        <f>IF(Mai!K22&gt;0,Mai!K22,"")</f>
        <v/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 t="str">
        <f>IF(Mai!K23&gt;0,Mai!K23,"")</f>
        <v/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 t="str">
        <f>IF(Mai!K25&gt;0,Mai!K25,"")</f>
        <v/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 t="str">
        <f>IF(Mai!K28&gt;0,Mai!K28,"")</f>
        <v/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 t="str">
        <f>IF(Mai!K29&gt;0,Mai!K29,"")</f>
        <v/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 t="str">
        <f>IF(Mai!K30&gt;0,Mai!K30,"")</f>
        <v/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 t="str">
        <f>IF(Mai!K31&gt;0,Mai!K31,"")</f>
        <v/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 t="str">
        <f>IF(Mai!K32&gt;0,Mai!K32,"")</f>
        <v/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4">
        <f ca="1">Januar!F37</f>
        <v>0</v>
      </c>
      <c r="C35" s="394"/>
      <c r="D35" s="311"/>
      <c r="E35" s="394">
        <f ca="1">Februar!F37</f>
        <v>0</v>
      </c>
      <c r="F35" s="394"/>
      <c r="G35" s="312"/>
      <c r="H35" s="395">
        <f ca="1">März!F37</f>
        <v>0</v>
      </c>
      <c r="I35" s="395"/>
      <c r="J35" s="313"/>
      <c r="K35" s="394">
        <f ca="1">April!F37</f>
        <v>3.4999999999999991</v>
      </c>
      <c r="L35" s="394"/>
      <c r="M35" s="312"/>
      <c r="N35" s="395">
        <f ca="1">Mai!F37</f>
        <v>3.1666666666666652</v>
      </c>
      <c r="O35" s="395"/>
      <c r="P35" s="313"/>
      <c r="Q35" s="394">
        <f ca="1">Juni!F37</f>
        <v>3.3333333333333321</v>
      </c>
      <c r="R35" s="394"/>
      <c r="S35" s="312"/>
      <c r="T35" s="395">
        <f ca="1">Juli!F37</f>
        <v>4.1666666666666652</v>
      </c>
      <c r="U35" s="395"/>
      <c r="V35" s="313"/>
      <c r="W35" s="394">
        <f ca="1">August!F37</f>
        <v>3.3333333333333321</v>
      </c>
      <c r="X35" s="394"/>
      <c r="Y35" s="312"/>
      <c r="Z35" s="395">
        <f ca="1">September!F37</f>
        <v>3.6666666666666652</v>
      </c>
      <c r="AA35" s="395"/>
      <c r="AB35" s="313"/>
      <c r="AC35" s="394">
        <f ca="1">Oktober!F37</f>
        <v>3.8333333333333321</v>
      </c>
      <c r="AD35" s="394"/>
      <c r="AE35" s="312"/>
      <c r="AF35" s="395">
        <f ca="1">November!F37</f>
        <v>3.3333333333333321</v>
      </c>
      <c r="AG35" s="395"/>
      <c r="AH35" s="313"/>
      <c r="AI35" s="394">
        <f ca="1">Dezember!F37</f>
        <v>3.3333333333333321</v>
      </c>
      <c r="AJ35" s="394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6">
        <f>Januar!F38</f>
        <v>0</v>
      </c>
      <c r="C36" s="396"/>
      <c r="D36" s="316"/>
      <c r="E36" s="396">
        <f>Februar!F38</f>
        <v>0</v>
      </c>
      <c r="F36" s="396"/>
      <c r="G36" s="317"/>
      <c r="H36" s="397">
        <f>März!F38</f>
        <v>0.33333333333333498</v>
      </c>
      <c r="I36" s="397"/>
      <c r="J36" s="318"/>
      <c r="K36" s="396">
        <f>April!F38</f>
        <v>4.5625000000000018</v>
      </c>
      <c r="L36" s="396"/>
      <c r="M36" s="317"/>
      <c r="N36" s="397">
        <f>Mai!F38</f>
        <v>1.7743055555555556</v>
      </c>
      <c r="O36" s="397"/>
      <c r="P36" s="318"/>
      <c r="Q36" s="396">
        <f>Juni!F38</f>
        <v>0</v>
      </c>
      <c r="R36" s="396"/>
      <c r="S36" s="317"/>
      <c r="T36" s="397">
        <f>Juli!F38</f>
        <v>0</v>
      </c>
      <c r="U36" s="397"/>
      <c r="V36" s="318"/>
      <c r="W36" s="396">
        <f>August!F38</f>
        <v>0</v>
      </c>
      <c r="X36" s="396"/>
      <c r="Y36" s="317"/>
      <c r="Z36" s="397">
        <f>September!F38</f>
        <v>0</v>
      </c>
      <c r="AA36" s="397"/>
      <c r="AB36" s="318"/>
      <c r="AC36" s="396">
        <f>Oktober!F38</f>
        <v>0</v>
      </c>
      <c r="AD36" s="396"/>
      <c r="AE36" s="317"/>
      <c r="AF36" s="397">
        <f>November!F38</f>
        <v>0</v>
      </c>
      <c r="AG36" s="397"/>
      <c r="AH36" s="318"/>
      <c r="AI36" s="396">
        <f>Dezember!F38</f>
        <v>0</v>
      </c>
      <c r="AJ36" s="396"/>
      <c r="AK36" s="317"/>
      <c r="AL36" s="319">
        <f t="shared" si="0"/>
        <v>6.6701388888888919</v>
      </c>
    </row>
    <row r="37" spans="1:38" s="1" customFormat="1" x14ac:dyDescent="0.25">
      <c r="A37" s="320" t="s">
        <v>142</v>
      </c>
      <c r="B37" s="398">
        <f ca="1">ROUND(B36-B35,10)</f>
        <v>0</v>
      </c>
      <c r="C37" s="398"/>
      <c r="D37" s="321"/>
      <c r="E37" s="398">
        <f ca="1">ROUND(E36-E35,10)</f>
        <v>0</v>
      </c>
      <c r="F37" s="398"/>
      <c r="G37" s="322"/>
      <c r="H37" s="399">
        <f ca="1">ROUND(H36-H35,10)</f>
        <v>0.33333333329999998</v>
      </c>
      <c r="I37" s="399"/>
      <c r="J37" s="323"/>
      <c r="K37" s="398">
        <f ca="1">ROUND(K36-K35,10)</f>
        <v>1.0625</v>
      </c>
      <c r="L37" s="398"/>
      <c r="M37" s="322"/>
      <c r="N37" s="399">
        <f ca="1">ROUND(N36-N35,10)</f>
        <v>-1.3923611111</v>
      </c>
      <c r="O37" s="399"/>
      <c r="P37" s="323"/>
      <c r="Q37" s="398">
        <f ca="1">ROUND(Q36-Q35,10)</f>
        <v>-3.3333333333000001</v>
      </c>
      <c r="R37" s="398"/>
      <c r="S37" s="322"/>
      <c r="T37" s="399">
        <f ca="1">ROUND(T36-T35,10)</f>
        <v>-4.1666666667000003</v>
      </c>
      <c r="U37" s="399"/>
      <c r="V37" s="323"/>
      <c r="W37" s="398">
        <f ca="1">ROUND(W36-W35,10)</f>
        <v>-3.3333333333000001</v>
      </c>
      <c r="X37" s="398"/>
      <c r="Y37" s="322"/>
      <c r="Z37" s="399">
        <f ca="1">ROUND(Z36-Z35,10)</f>
        <v>-3.6666666666999999</v>
      </c>
      <c r="AA37" s="399"/>
      <c r="AB37" s="323"/>
      <c r="AC37" s="398">
        <f ca="1">ROUND(AC36-AC35,10)</f>
        <v>-3.8333333333000001</v>
      </c>
      <c r="AD37" s="398"/>
      <c r="AE37" s="322"/>
      <c r="AF37" s="399">
        <f ca="1">ROUND(AF36-AF35,10)</f>
        <v>-3.3333333333000001</v>
      </c>
      <c r="AG37" s="399"/>
      <c r="AH37" s="323"/>
      <c r="AI37" s="398">
        <f ca="1">ROUND(AI36-AI35,10)</f>
        <v>-3.3333333333000001</v>
      </c>
      <c r="AJ37" s="398"/>
      <c r="AK37" s="322"/>
      <c r="AL37" s="324">
        <f t="shared" ca="1" si="0"/>
        <v>-24.996527777700003</v>
      </c>
    </row>
    <row r="38" spans="1:38" x14ac:dyDescent="0.25">
      <c r="A38" s="325" t="s">
        <v>143</v>
      </c>
      <c r="B38" s="400">
        <f>Januar!J40</f>
        <v>0</v>
      </c>
      <c r="C38" s="400"/>
      <c r="D38" s="400"/>
      <c r="E38" s="400">
        <f>Februar!J40</f>
        <v>0</v>
      </c>
      <c r="F38" s="400"/>
      <c r="G38" s="400"/>
      <c r="H38" s="400">
        <f>März!J40</f>
        <v>0</v>
      </c>
      <c r="I38" s="400"/>
      <c r="J38" s="400"/>
      <c r="K38" s="400">
        <f>April!J40</f>
        <v>6</v>
      </c>
      <c r="L38" s="400"/>
      <c r="M38" s="400"/>
      <c r="N38" s="400">
        <f>Mai!J40</f>
        <v>7</v>
      </c>
      <c r="O38" s="400"/>
      <c r="P38" s="400"/>
      <c r="Q38" s="400">
        <f>Juni!J40</f>
        <v>0</v>
      </c>
      <c r="R38" s="400"/>
      <c r="S38" s="400"/>
      <c r="T38" s="400">
        <f>Juli!J40</f>
        <v>0</v>
      </c>
      <c r="U38" s="400"/>
      <c r="V38" s="400"/>
      <c r="W38" s="400">
        <f>August!J40</f>
        <v>0</v>
      </c>
      <c r="X38" s="400"/>
      <c r="Y38" s="400"/>
      <c r="Z38" s="400">
        <f>September!J40</f>
        <v>0</v>
      </c>
      <c r="AA38" s="400"/>
      <c r="AB38" s="400"/>
      <c r="AC38" s="400">
        <f>Oktober!J40</f>
        <v>0</v>
      </c>
      <c r="AD38" s="400"/>
      <c r="AE38" s="400"/>
      <c r="AF38" s="400">
        <f>November!J40</f>
        <v>0</v>
      </c>
      <c r="AG38" s="400"/>
      <c r="AH38" s="400"/>
      <c r="AI38" s="400">
        <f>Dezember!J40</f>
        <v>0</v>
      </c>
      <c r="AJ38" s="400"/>
      <c r="AK38" s="400"/>
      <c r="AL38" s="326">
        <f t="shared" si="0"/>
        <v>13</v>
      </c>
    </row>
    <row r="39" spans="1:38" x14ac:dyDescent="0.25">
      <c r="A39" s="327" t="str">
        <f>Voreinstellungen!A20&amp;" ("&amp;Voreinstellungen!B20&amp;")"</f>
        <v>Gleittag (G)</v>
      </c>
      <c r="B39" s="401">
        <f>Januar!J38</f>
        <v>0</v>
      </c>
      <c r="C39" s="401"/>
      <c r="D39" s="401"/>
      <c r="E39" s="401">
        <f>Februar!J38</f>
        <v>0</v>
      </c>
      <c r="F39" s="401"/>
      <c r="G39" s="401"/>
      <c r="H39" s="401">
        <f>März!J38</f>
        <v>0</v>
      </c>
      <c r="I39" s="401"/>
      <c r="J39" s="401"/>
      <c r="K39" s="401">
        <f>April!J38</f>
        <v>0</v>
      </c>
      <c r="L39" s="401"/>
      <c r="M39" s="401"/>
      <c r="N39" s="401">
        <f>Mai!J38</f>
        <v>0</v>
      </c>
      <c r="O39" s="401"/>
      <c r="P39" s="401"/>
      <c r="Q39" s="401">
        <f>Juni!J38</f>
        <v>0</v>
      </c>
      <c r="R39" s="401"/>
      <c r="S39" s="401"/>
      <c r="T39" s="401">
        <f>Juli!J38</f>
        <v>0</v>
      </c>
      <c r="U39" s="401"/>
      <c r="V39" s="401"/>
      <c r="W39" s="401">
        <f>August!J38</f>
        <v>0</v>
      </c>
      <c r="X39" s="401"/>
      <c r="Y39" s="401"/>
      <c r="Z39" s="401">
        <f>September!J38</f>
        <v>0</v>
      </c>
      <c r="AA39" s="401"/>
      <c r="AB39" s="401"/>
      <c r="AC39" s="401">
        <f>Oktober!J38</f>
        <v>0</v>
      </c>
      <c r="AD39" s="401"/>
      <c r="AE39" s="401"/>
      <c r="AF39" s="401">
        <f>November!J38</f>
        <v>0</v>
      </c>
      <c r="AG39" s="401"/>
      <c r="AH39" s="401"/>
      <c r="AI39" s="401">
        <f>Dezember!J38</f>
        <v>0</v>
      </c>
      <c r="AJ39" s="401"/>
      <c r="AK39" s="401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401">
        <f>Januar!J36</f>
        <v>0</v>
      </c>
      <c r="C40" s="401"/>
      <c r="D40" s="401"/>
      <c r="E40" s="401">
        <f>Februar!J36</f>
        <v>0</v>
      </c>
      <c r="F40" s="401"/>
      <c r="G40" s="401"/>
      <c r="H40" s="401">
        <f>März!J36</f>
        <v>0</v>
      </c>
      <c r="I40" s="401"/>
      <c r="J40" s="401"/>
      <c r="K40" s="401">
        <f>April!J36</f>
        <v>0</v>
      </c>
      <c r="L40" s="401"/>
      <c r="M40" s="401"/>
      <c r="N40" s="401">
        <f>Mai!J36</f>
        <v>0</v>
      </c>
      <c r="O40" s="401"/>
      <c r="P40" s="401"/>
      <c r="Q40" s="401">
        <f>Juni!J36</f>
        <v>0</v>
      </c>
      <c r="R40" s="401"/>
      <c r="S40" s="401"/>
      <c r="T40" s="401">
        <f>Juli!J36</f>
        <v>0</v>
      </c>
      <c r="U40" s="401"/>
      <c r="V40" s="401"/>
      <c r="W40" s="401">
        <f>August!J36</f>
        <v>0</v>
      </c>
      <c r="X40" s="401"/>
      <c r="Y40" s="401"/>
      <c r="Z40" s="401">
        <f>September!J36</f>
        <v>0</v>
      </c>
      <c r="AA40" s="401"/>
      <c r="AB40" s="401"/>
      <c r="AC40" s="401">
        <f>Oktober!J36</f>
        <v>0</v>
      </c>
      <c r="AD40" s="401"/>
      <c r="AE40" s="401"/>
      <c r="AF40" s="401">
        <f>November!J36</f>
        <v>0</v>
      </c>
      <c r="AG40" s="401"/>
      <c r="AH40" s="401"/>
      <c r="AI40" s="401">
        <f>Dezember!J36</f>
        <v>0</v>
      </c>
      <c r="AJ40" s="401"/>
      <c r="AK40" s="401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401">
        <f>Januar!J39</f>
        <v>0</v>
      </c>
      <c r="C41" s="401"/>
      <c r="D41" s="401"/>
      <c r="E41" s="401">
        <f>Februar!J39</f>
        <v>0</v>
      </c>
      <c r="F41" s="401"/>
      <c r="G41" s="401"/>
      <c r="H41" s="401">
        <f>März!J39</f>
        <v>0</v>
      </c>
      <c r="I41" s="401"/>
      <c r="J41" s="401"/>
      <c r="K41" s="401">
        <f>April!J39</f>
        <v>0</v>
      </c>
      <c r="L41" s="401"/>
      <c r="M41" s="401"/>
      <c r="N41" s="401">
        <f>Mai!J39</f>
        <v>0</v>
      </c>
      <c r="O41" s="401"/>
      <c r="P41" s="401"/>
      <c r="Q41" s="401">
        <f>Juni!J39</f>
        <v>0</v>
      </c>
      <c r="R41" s="401"/>
      <c r="S41" s="401"/>
      <c r="T41" s="401">
        <f>Juli!J39</f>
        <v>0</v>
      </c>
      <c r="U41" s="401"/>
      <c r="V41" s="401"/>
      <c r="W41" s="401">
        <f>August!J39</f>
        <v>0</v>
      </c>
      <c r="X41" s="401"/>
      <c r="Y41" s="401"/>
      <c r="Z41" s="401">
        <f>September!J39</f>
        <v>0</v>
      </c>
      <c r="AA41" s="401"/>
      <c r="AB41" s="401"/>
      <c r="AC41" s="401">
        <f>Oktober!J39</f>
        <v>0</v>
      </c>
      <c r="AD41" s="401"/>
      <c r="AE41" s="401"/>
      <c r="AF41" s="401">
        <f>November!J39</f>
        <v>0</v>
      </c>
      <c r="AG41" s="401"/>
      <c r="AH41" s="401"/>
      <c r="AI41" s="401">
        <f>Dezember!J39</f>
        <v>0</v>
      </c>
      <c r="AJ41" s="401"/>
      <c r="AK41" s="401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401">
        <f>Januar!J37</f>
        <v>0</v>
      </c>
      <c r="C42" s="401"/>
      <c r="D42" s="401"/>
      <c r="E42" s="401">
        <f>Februar!J37</f>
        <v>0</v>
      </c>
      <c r="F42" s="401"/>
      <c r="G42" s="401"/>
      <c r="H42" s="401">
        <f>März!J37</f>
        <v>0</v>
      </c>
      <c r="I42" s="401"/>
      <c r="J42" s="401"/>
      <c r="K42" s="401">
        <f>April!J37</f>
        <v>0</v>
      </c>
      <c r="L42" s="401"/>
      <c r="M42" s="401"/>
      <c r="N42" s="401">
        <f>Mai!J37</f>
        <v>0</v>
      </c>
      <c r="O42" s="401"/>
      <c r="P42" s="401"/>
      <c r="Q42" s="401">
        <f>Juni!J37</f>
        <v>0</v>
      </c>
      <c r="R42" s="401"/>
      <c r="S42" s="401"/>
      <c r="T42" s="401">
        <f>Juli!J37</f>
        <v>0</v>
      </c>
      <c r="U42" s="401"/>
      <c r="V42" s="401"/>
      <c r="W42" s="401">
        <f>August!J37</f>
        <v>0</v>
      </c>
      <c r="X42" s="401"/>
      <c r="Y42" s="401"/>
      <c r="Z42" s="401">
        <f>September!J37</f>
        <v>0</v>
      </c>
      <c r="AA42" s="401"/>
      <c r="AB42" s="401"/>
      <c r="AC42" s="401">
        <f>Oktober!J37</f>
        <v>0</v>
      </c>
      <c r="AD42" s="401"/>
      <c r="AE42" s="401"/>
      <c r="AF42" s="401">
        <f>November!J37</f>
        <v>0</v>
      </c>
      <c r="AG42" s="401"/>
      <c r="AH42" s="401"/>
      <c r="AI42" s="401">
        <f>Dezember!J37</f>
        <v>0</v>
      </c>
      <c r="AJ42" s="401"/>
      <c r="AK42" s="401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401">
        <f>Januar!J42</f>
        <v>0</v>
      </c>
      <c r="C43" s="401"/>
      <c r="D43" s="401"/>
      <c r="E43" s="401">
        <f>Februar!J42</f>
        <v>0</v>
      </c>
      <c r="F43" s="401"/>
      <c r="G43" s="401"/>
      <c r="H43" s="401">
        <f>März!J42</f>
        <v>0</v>
      </c>
      <c r="I43" s="401"/>
      <c r="J43" s="401"/>
      <c r="K43" s="401">
        <f>April!J42</f>
        <v>0</v>
      </c>
      <c r="L43" s="401"/>
      <c r="M43" s="401"/>
      <c r="N43" s="401">
        <f>Mai!J42</f>
        <v>0</v>
      </c>
      <c r="O43" s="401"/>
      <c r="P43" s="401"/>
      <c r="Q43" s="401">
        <f>Juni!J42</f>
        <v>0</v>
      </c>
      <c r="R43" s="401"/>
      <c r="S43" s="401"/>
      <c r="T43" s="401">
        <f>Juli!J42</f>
        <v>0</v>
      </c>
      <c r="U43" s="401"/>
      <c r="V43" s="401"/>
      <c r="W43" s="401">
        <f>August!J42</f>
        <v>0</v>
      </c>
      <c r="X43" s="401"/>
      <c r="Y43" s="401"/>
      <c r="Z43" s="401">
        <f>September!J42</f>
        <v>0</v>
      </c>
      <c r="AA43" s="401"/>
      <c r="AB43" s="401"/>
      <c r="AC43" s="401">
        <f>Oktober!J42</f>
        <v>0</v>
      </c>
      <c r="AD43" s="401"/>
      <c r="AE43" s="401"/>
      <c r="AF43" s="401">
        <f>November!J42</f>
        <v>0</v>
      </c>
      <c r="AG43" s="401"/>
      <c r="AH43" s="401"/>
      <c r="AI43" s="401">
        <f>Dezember!J42</f>
        <v>0</v>
      </c>
      <c r="AJ43" s="401"/>
      <c r="AK43" s="401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401" t="str">
        <f>Januar!J43</f>
        <v/>
      </c>
      <c r="C44" s="401"/>
      <c r="D44" s="401"/>
      <c r="E44" s="401" t="str">
        <f>Februar!J43</f>
        <v/>
      </c>
      <c r="F44" s="401"/>
      <c r="G44" s="401"/>
      <c r="H44" s="401" t="str">
        <f>März!J43</f>
        <v/>
      </c>
      <c r="I44" s="401"/>
      <c r="J44" s="401"/>
      <c r="K44" s="401" t="str">
        <f>April!J43</f>
        <v/>
      </c>
      <c r="L44" s="401"/>
      <c r="M44" s="401"/>
      <c r="N44" s="401" t="str">
        <f>Mai!J43</f>
        <v/>
      </c>
      <c r="O44" s="401"/>
      <c r="P44" s="401"/>
      <c r="Q44" s="401" t="str">
        <f>Juni!J43</f>
        <v/>
      </c>
      <c r="R44" s="401"/>
      <c r="S44" s="401"/>
      <c r="T44" s="401" t="str">
        <f>Juli!J43</f>
        <v/>
      </c>
      <c r="U44" s="401"/>
      <c r="V44" s="401"/>
      <c r="W44" s="401" t="str">
        <f>August!J43</f>
        <v/>
      </c>
      <c r="X44" s="401"/>
      <c r="Y44" s="401"/>
      <c r="Z44" s="401" t="str">
        <f>September!J43</f>
        <v/>
      </c>
      <c r="AA44" s="401"/>
      <c r="AB44" s="401"/>
      <c r="AC44" s="401" t="str">
        <f>Oktober!J43</f>
        <v/>
      </c>
      <c r="AD44" s="401"/>
      <c r="AE44" s="401"/>
      <c r="AF44" s="401" t="str">
        <f>November!J43</f>
        <v/>
      </c>
      <c r="AG44" s="401"/>
      <c r="AH44" s="401"/>
      <c r="AI44" s="401" t="str">
        <f>Dezember!J43</f>
        <v/>
      </c>
      <c r="AJ44" s="401"/>
      <c r="AK44" s="401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401" t="str">
        <f>Januar!J44</f>
        <v/>
      </c>
      <c r="C45" s="401"/>
      <c r="D45" s="401"/>
      <c r="E45" s="401" t="str">
        <f>Februar!J44</f>
        <v/>
      </c>
      <c r="F45" s="401"/>
      <c r="G45" s="401"/>
      <c r="H45" s="401" t="str">
        <f>März!J44</f>
        <v/>
      </c>
      <c r="I45" s="401"/>
      <c r="J45" s="401"/>
      <c r="K45" s="401" t="str">
        <f>April!J44</f>
        <v/>
      </c>
      <c r="L45" s="401"/>
      <c r="M45" s="401"/>
      <c r="N45" s="401" t="str">
        <f>Mai!J44</f>
        <v/>
      </c>
      <c r="O45" s="401"/>
      <c r="P45" s="401"/>
      <c r="Q45" s="401" t="str">
        <f>Juni!J44</f>
        <v/>
      </c>
      <c r="R45" s="401"/>
      <c r="S45" s="401"/>
      <c r="T45" s="401" t="str">
        <f>Juli!J44</f>
        <v/>
      </c>
      <c r="U45" s="401"/>
      <c r="V45" s="401"/>
      <c r="W45" s="401" t="str">
        <f>August!J44</f>
        <v/>
      </c>
      <c r="X45" s="401"/>
      <c r="Y45" s="401"/>
      <c r="Z45" s="401" t="str">
        <f>September!J44</f>
        <v/>
      </c>
      <c r="AA45" s="401"/>
      <c r="AB45" s="401"/>
      <c r="AC45" s="401" t="str">
        <f>Oktober!J44</f>
        <v/>
      </c>
      <c r="AD45" s="401"/>
      <c r="AE45" s="401"/>
      <c r="AF45" s="401" t="str">
        <f>November!J44</f>
        <v/>
      </c>
      <c r="AG45" s="401"/>
      <c r="AH45" s="401"/>
      <c r="AI45" s="401" t="str">
        <f>Dezember!J44</f>
        <v/>
      </c>
      <c r="AJ45" s="401"/>
      <c r="AK45" s="401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401" t="str">
        <f>Januar!J45</f>
        <v/>
      </c>
      <c r="C46" s="401"/>
      <c r="D46" s="401"/>
      <c r="E46" s="401" t="str">
        <f>Februar!J45</f>
        <v/>
      </c>
      <c r="F46" s="401"/>
      <c r="G46" s="401"/>
      <c r="H46" s="401" t="str">
        <f>März!J45</f>
        <v/>
      </c>
      <c r="I46" s="401"/>
      <c r="J46" s="401"/>
      <c r="K46" s="401" t="str">
        <f>April!J45</f>
        <v/>
      </c>
      <c r="L46" s="401"/>
      <c r="M46" s="401"/>
      <c r="N46" s="401" t="str">
        <f>Mai!J45</f>
        <v/>
      </c>
      <c r="O46" s="401"/>
      <c r="P46" s="401"/>
      <c r="Q46" s="401" t="str">
        <f>Juni!J45</f>
        <v/>
      </c>
      <c r="R46" s="401"/>
      <c r="S46" s="401"/>
      <c r="T46" s="401" t="str">
        <f>Juli!J45</f>
        <v/>
      </c>
      <c r="U46" s="401"/>
      <c r="V46" s="401"/>
      <c r="W46" s="401" t="str">
        <f>August!J45</f>
        <v/>
      </c>
      <c r="X46" s="401"/>
      <c r="Y46" s="401"/>
      <c r="Z46" s="401" t="str">
        <f>September!J45</f>
        <v/>
      </c>
      <c r="AA46" s="401"/>
      <c r="AB46" s="401"/>
      <c r="AC46" s="401" t="str">
        <f>Oktober!J45</f>
        <v/>
      </c>
      <c r="AD46" s="401"/>
      <c r="AE46" s="401"/>
      <c r="AF46" s="401" t="str">
        <f>November!J45</f>
        <v/>
      </c>
      <c r="AG46" s="401"/>
      <c r="AH46" s="401"/>
      <c r="AI46" s="401" t="str">
        <f>Dezember!J45</f>
        <v/>
      </c>
      <c r="AJ46" s="401"/>
      <c r="AK46" s="401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401" t="str">
        <f>Januar!J46</f>
        <v/>
      </c>
      <c r="C47" s="401"/>
      <c r="D47" s="401"/>
      <c r="E47" s="401" t="str">
        <f>Februar!J46</f>
        <v/>
      </c>
      <c r="F47" s="401"/>
      <c r="G47" s="401"/>
      <c r="H47" s="401" t="str">
        <f>März!J46</f>
        <v/>
      </c>
      <c r="I47" s="401"/>
      <c r="J47" s="401"/>
      <c r="K47" s="401" t="str">
        <f>April!J46</f>
        <v/>
      </c>
      <c r="L47" s="401"/>
      <c r="M47" s="401"/>
      <c r="N47" s="401" t="str">
        <f>Mai!J46</f>
        <v/>
      </c>
      <c r="O47" s="401"/>
      <c r="P47" s="401"/>
      <c r="Q47" s="401" t="str">
        <f>Juni!J46</f>
        <v/>
      </c>
      <c r="R47" s="401"/>
      <c r="S47" s="401"/>
      <c r="T47" s="401" t="str">
        <f>Juli!J46</f>
        <v/>
      </c>
      <c r="U47" s="401"/>
      <c r="V47" s="401"/>
      <c r="W47" s="401" t="str">
        <f>August!J46</f>
        <v/>
      </c>
      <c r="X47" s="401"/>
      <c r="Y47" s="401"/>
      <c r="Z47" s="401" t="str">
        <f>September!J46</f>
        <v/>
      </c>
      <c r="AA47" s="401"/>
      <c r="AB47" s="401"/>
      <c r="AC47" s="401" t="str">
        <f>Oktober!J46</f>
        <v/>
      </c>
      <c r="AD47" s="401"/>
      <c r="AE47" s="401"/>
      <c r="AF47" s="401" t="str">
        <f>November!J46</f>
        <v/>
      </c>
      <c r="AG47" s="401"/>
      <c r="AH47" s="401"/>
      <c r="AI47" s="401" t="str">
        <f>Dezember!J46</f>
        <v/>
      </c>
      <c r="AJ47" s="401"/>
      <c r="AK47" s="401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402" t="str">
        <f>Januar!J47</f>
        <v/>
      </c>
      <c r="C48" s="402"/>
      <c r="D48" s="402"/>
      <c r="E48" s="402" t="str">
        <f>Februar!J47</f>
        <v/>
      </c>
      <c r="F48" s="402"/>
      <c r="G48" s="402"/>
      <c r="H48" s="402" t="str">
        <f>März!J47</f>
        <v/>
      </c>
      <c r="I48" s="402"/>
      <c r="J48" s="402"/>
      <c r="K48" s="402" t="str">
        <f>April!J47</f>
        <v/>
      </c>
      <c r="L48" s="402"/>
      <c r="M48" s="402"/>
      <c r="N48" s="402" t="str">
        <f>Mai!J47</f>
        <v/>
      </c>
      <c r="O48" s="402"/>
      <c r="P48" s="402"/>
      <c r="Q48" s="402" t="str">
        <f>Juni!J47</f>
        <v/>
      </c>
      <c r="R48" s="402"/>
      <c r="S48" s="402"/>
      <c r="T48" s="402" t="str">
        <f>Juli!J47</f>
        <v/>
      </c>
      <c r="U48" s="402"/>
      <c r="V48" s="402"/>
      <c r="W48" s="402" t="str">
        <f>August!J47</f>
        <v/>
      </c>
      <c r="X48" s="402"/>
      <c r="Y48" s="402"/>
      <c r="Z48" s="402" t="str">
        <f>September!J47</f>
        <v/>
      </c>
      <c r="AA48" s="402"/>
      <c r="AB48" s="402"/>
      <c r="AC48" s="402" t="str">
        <f>Oktober!J47</f>
        <v/>
      </c>
      <c r="AD48" s="402"/>
      <c r="AE48" s="402"/>
      <c r="AF48" s="402" t="str">
        <f>November!J47</f>
        <v/>
      </c>
      <c r="AG48" s="402"/>
      <c r="AH48" s="402"/>
      <c r="AI48" s="402" t="str">
        <f>Dezember!J47</f>
        <v/>
      </c>
      <c r="AJ48" s="402"/>
      <c r="AK48" s="402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403">
        <f>Januar!P39</f>
        <v>0</v>
      </c>
      <c r="C49" s="403"/>
      <c r="D49" s="403"/>
      <c r="E49" s="403">
        <f>Februar!P39</f>
        <v>0</v>
      </c>
      <c r="F49" s="403"/>
      <c r="G49" s="403"/>
      <c r="H49" s="403">
        <f>März!P39</f>
        <v>0</v>
      </c>
      <c r="I49" s="403"/>
      <c r="J49" s="403"/>
      <c r="K49" s="403">
        <f>April!P39</f>
        <v>0</v>
      </c>
      <c r="L49" s="403"/>
      <c r="M49" s="403"/>
      <c r="N49" s="403">
        <f>Mai!P39</f>
        <v>0</v>
      </c>
      <c r="O49" s="403"/>
      <c r="P49" s="403"/>
      <c r="Q49" s="403">
        <f>Juni!P39</f>
        <v>0</v>
      </c>
      <c r="R49" s="403"/>
      <c r="S49" s="403"/>
      <c r="T49" s="403">
        <f>Juli!P39</f>
        <v>0</v>
      </c>
      <c r="U49" s="403"/>
      <c r="V49" s="403"/>
      <c r="W49" s="403">
        <f>August!P39</f>
        <v>0</v>
      </c>
      <c r="X49" s="403"/>
      <c r="Y49" s="403"/>
      <c r="Z49" s="403">
        <f>September!P39</f>
        <v>0</v>
      </c>
      <c r="AA49" s="403"/>
      <c r="AB49" s="403"/>
      <c r="AC49" s="403">
        <f>Oktober!P39</f>
        <v>0</v>
      </c>
      <c r="AD49" s="403"/>
      <c r="AE49" s="403"/>
      <c r="AF49" s="403">
        <f>November!P39</f>
        <v>0</v>
      </c>
      <c r="AG49" s="403"/>
      <c r="AH49" s="403"/>
      <c r="AI49" s="403">
        <f>Dezember!P39</f>
        <v>0</v>
      </c>
      <c r="AJ49" s="403"/>
      <c r="AK49" s="403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25" priority="2">
      <formula>WEEKDAY($B4,2)=6</formula>
    </cfRule>
  </conditionalFormatting>
  <conditionalFormatting sqref="B4:D34">
    <cfRule type="expression" dxfId="24" priority="3">
      <formula>OR(WEEKDAY($B4,2)=7,ISERROR(VLOOKUP($B4,Feiertage,2,0))=0)</formula>
    </cfRule>
  </conditionalFormatting>
  <conditionalFormatting sqref="E4:G34">
    <cfRule type="expression" dxfId="23" priority="4">
      <formula>WEEKDAY($E4,2)=6</formula>
    </cfRule>
    <cfRule type="expression" dxfId="22" priority="5">
      <formula>OR(WEEKDAY($E4,2)=7,ISERROR(VLOOKUP($E4,Feiertage,2,0))=0)</formula>
    </cfRule>
  </conditionalFormatting>
  <conditionalFormatting sqref="H4:J34">
    <cfRule type="expression" dxfId="21" priority="6">
      <formula>WEEKDAY($H4,2)=6</formula>
    </cfRule>
    <cfRule type="expression" dxfId="20" priority="7">
      <formula>OR(WEEKDAY($H4,2)=7,ISERROR(VLOOKUP($H4,Feiertage,2,0))=0)</formula>
    </cfRule>
  </conditionalFormatting>
  <conditionalFormatting sqref="K4:M34">
    <cfRule type="expression" dxfId="19" priority="8">
      <formula>WEEKDAY($K4,2)=6</formula>
    </cfRule>
    <cfRule type="expression" dxfId="18" priority="9">
      <formula>OR(WEEKDAY($K4,2)=7,ISERROR(VLOOKUP($K4,Feiertage,2,0))=0)</formula>
    </cfRule>
  </conditionalFormatting>
  <conditionalFormatting sqref="N4:P34">
    <cfRule type="expression" dxfId="17" priority="10">
      <formula>WEEKDAY($N4,2)=6</formula>
    </cfRule>
    <cfRule type="expression" dxfId="16" priority="11">
      <formula>OR(WEEKDAY($N4,2)=7,ISERROR(VLOOKUP($N4,Feiertage,2,0))=0)</formula>
    </cfRule>
  </conditionalFormatting>
  <conditionalFormatting sqref="Q4:S34">
    <cfRule type="expression" dxfId="15" priority="12">
      <formula>WEEKDAY($Q4,2)=6</formula>
    </cfRule>
    <cfRule type="expression" dxfId="14" priority="13">
      <formula>OR(WEEKDAY($Q4,2)=7,ISERROR(VLOOKUP($Q4,Feiertage,2,0))=0)</formula>
    </cfRule>
  </conditionalFormatting>
  <conditionalFormatting sqref="T4:V34">
    <cfRule type="expression" dxfId="13" priority="14">
      <formula>WEEKDAY($T4,2)=6</formula>
    </cfRule>
    <cfRule type="expression" dxfId="12" priority="15">
      <formula>OR(WEEKDAY($T4,2)=7,ISERROR(VLOOKUP($T4,Feiertage,2,0))=0)</formula>
    </cfRule>
  </conditionalFormatting>
  <conditionalFormatting sqref="W4:Y34">
    <cfRule type="expression" dxfId="11" priority="16">
      <formula>WEEKDAY($W4,2)=6</formula>
    </cfRule>
    <cfRule type="expression" dxfId="10" priority="17">
      <formula>OR(WEEKDAY($W4,2)=7,ISERROR(VLOOKUP($W4,Feiertage,2,0))=0)</formula>
    </cfRule>
  </conditionalFormatting>
  <conditionalFormatting sqref="Z4:AB34">
    <cfRule type="expression" dxfId="9" priority="18">
      <formula>WEEKDAY($Z4,2)=6</formula>
    </cfRule>
    <cfRule type="expression" dxfId="8" priority="19">
      <formula>OR(WEEKDAY($Z4,2)=7,ISERROR(VLOOKUP($Z4,Feiertage,2,0))=0)</formula>
    </cfRule>
  </conditionalFormatting>
  <conditionalFormatting sqref="AC4:AE34">
    <cfRule type="expression" dxfId="7" priority="20">
      <formula>WEEKDAY($AC4,2)=6</formula>
    </cfRule>
    <cfRule type="expression" dxfId="6" priority="21">
      <formula>OR(WEEKDAY($AC4,2)=7,ISERROR(VLOOKUP($AC4,Feiertage,2,0))=0)</formula>
    </cfRule>
  </conditionalFormatting>
  <conditionalFormatting sqref="AF4:AH34">
    <cfRule type="expression" dxfId="5" priority="22">
      <formula>WEEKDAY($AF4,2)=6</formula>
    </cfRule>
    <cfRule type="expression" dxfId="4" priority="23">
      <formula>OR(WEEKDAY($AF4,2)=7,ISERROR(VLOOKUP($AF4,Feiertage,2,0))=0)</formula>
    </cfRule>
  </conditionalFormatting>
  <conditionalFormatting sqref="AI4:AK34">
    <cfRule type="expression" dxfId="3" priority="24">
      <formula>WEEKDAY($AI4,2)=6</formula>
    </cfRule>
    <cfRule type="expression" dxfId="2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4">
        <v>1</v>
      </c>
      <c r="C1" s="404"/>
      <c r="D1" s="404"/>
      <c r="E1" s="405">
        <v>2</v>
      </c>
      <c r="F1" s="405"/>
      <c r="G1" s="405"/>
      <c r="H1" s="404">
        <v>3</v>
      </c>
      <c r="I1" s="404"/>
      <c r="J1" s="404"/>
      <c r="K1" s="405">
        <v>4</v>
      </c>
      <c r="L1" s="405"/>
      <c r="M1" s="405"/>
      <c r="N1" s="404">
        <v>5</v>
      </c>
      <c r="O1" s="404"/>
      <c r="P1" s="404"/>
      <c r="Q1" s="405">
        <v>6</v>
      </c>
      <c r="R1" s="405"/>
      <c r="S1" s="405"/>
      <c r="T1" s="404">
        <v>7</v>
      </c>
      <c r="U1" s="404"/>
      <c r="V1" s="404"/>
      <c r="W1" s="405">
        <v>8</v>
      </c>
      <c r="X1" s="405"/>
      <c r="Y1" s="405"/>
      <c r="Z1" s="404">
        <v>9</v>
      </c>
      <c r="AA1" s="404"/>
      <c r="AB1" s="404"/>
      <c r="AC1" s="405">
        <v>10</v>
      </c>
      <c r="AD1" s="405"/>
      <c r="AE1" s="405"/>
      <c r="AF1" s="404">
        <v>11</v>
      </c>
      <c r="AG1" s="404"/>
      <c r="AH1" s="404"/>
      <c r="AI1" s="405">
        <v>12</v>
      </c>
      <c r="AJ1" s="405"/>
      <c r="AK1" s="405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AF1:AH1"/>
    <mergeCell ref="AI1:AK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13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13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3.9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7" t="str">
        <f>"Feiertage "&amp;Jahr</f>
        <v>Feiertage 2020</v>
      </c>
      <c r="B1" s="377"/>
      <c r="C1" s="377"/>
      <c r="D1" s="377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78">
        <f>DATE(Jahr,1,1)</f>
        <v>42369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1" t="s">
        <v>100</v>
      </c>
      <c r="I3" s="381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44" priority="2">
      <formula>MOD(J36,1)=0</formula>
    </cfRule>
  </conditionalFormatting>
  <conditionalFormatting sqref="A4:P34">
    <cfRule type="expression" dxfId="143" priority="3">
      <formula>WEEKDAY($A4,2)=6</formula>
    </cfRule>
    <cfRule type="expression" dxfId="142" priority="4">
      <formula>OR(WEEKDAY($A4,2)=7,$C4&lt;&gt;"")</formula>
    </cfRule>
  </conditionalFormatting>
  <conditionalFormatting sqref="D4:D34">
    <cfRule type="expression" dxfId="141" priority="5">
      <formula>ISTEXT($D4)</formula>
    </cfRule>
  </conditionalFormatting>
  <conditionalFormatting sqref="E4:E34">
    <cfRule type="expression" dxfId="140" priority="6">
      <formula>ISTEXT($E4)</formula>
    </cfRule>
  </conditionalFormatting>
  <conditionalFormatting sqref="F4:F34">
    <cfRule type="expression" dxfId="139" priority="7">
      <formula>ISTEXT($F4)</formula>
    </cfRule>
  </conditionalFormatting>
  <conditionalFormatting sqref="G4:G34">
    <cfRule type="expression" dxfId="138" priority="8">
      <formula>ISTEXT($G4)</formula>
    </cfRule>
  </conditionalFormatting>
  <conditionalFormatting sqref="H4:H34">
    <cfRule type="expression" dxfId="137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DATE(Jahr,2,1)</f>
        <v>42400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36" priority="2">
      <formula>MOD(J36,1)=0</formula>
    </cfRule>
  </conditionalFormatting>
  <conditionalFormatting sqref="A4:M34 O4:P34">
    <cfRule type="expression" dxfId="135" priority="3">
      <formula>WEEKDAY($A4,2)=6</formula>
    </cfRule>
    <cfRule type="expression" dxfId="134" priority="4">
      <formula>OR(WEEKDAY($A4,2)=7,$C4&lt;&gt;"")</formula>
    </cfRule>
  </conditionalFormatting>
  <conditionalFormatting sqref="D4:D34">
    <cfRule type="expression" dxfId="133" priority="5">
      <formula>ISTEXT($D4)</formula>
    </cfRule>
  </conditionalFormatting>
  <conditionalFormatting sqref="E4:E34">
    <cfRule type="expression" dxfId="132" priority="6">
      <formula>ISTEXT($E4)</formula>
    </cfRule>
  </conditionalFormatting>
  <conditionalFormatting sqref="F4:F34">
    <cfRule type="expression" dxfId="131" priority="7">
      <formula>ISTEXT($F4)</formula>
    </cfRule>
  </conditionalFormatting>
  <conditionalFormatting sqref="G4:G34">
    <cfRule type="expression" dxfId="130" priority="8">
      <formula>ISTEXT($G4)</formula>
    </cfRule>
  </conditionalFormatting>
  <conditionalFormatting sqref="H4:H34">
    <cfRule type="expression" dxfId="129" priority="9">
      <formula>ISTEXT($H4)</formula>
    </cfRule>
  </conditionalFormatting>
  <conditionalFormatting sqref="N4:N34">
    <cfRule type="expression" dxfId="128" priority="10">
      <formula>WEEKDAY($A4,2)=6</formula>
    </cfRule>
    <cfRule type="expression" dxfId="127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DATE(Jahr,3,1)</f>
        <v>42429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26" priority="2">
      <formula>MOD(J36,1)=0</formula>
    </cfRule>
  </conditionalFormatting>
  <conditionalFormatting sqref="A4:M34 O4:P34">
    <cfRule type="expression" dxfId="125" priority="3">
      <formula>WEEKDAY($A4,2)=6</formula>
    </cfRule>
    <cfRule type="expression" dxfId="124" priority="4">
      <formula>OR(WEEKDAY($A4,2)=7,$C4&lt;&gt;"")</formula>
    </cfRule>
  </conditionalFormatting>
  <conditionalFormatting sqref="D4:D34">
    <cfRule type="expression" dxfId="123" priority="5">
      <formula>ISTEXT($D4)</formula>
    </cfRule>
  </conditionalFormatting>
  <conditionalFormatting sqref="E4:E34">
    <cfRule type="expression" dxfId="122" priority="6">
      <formula>ISTEXT($E4)</formula>
    </cfRule>
  </conditionalFormatting>
  <conditionalFormatting sqref="F4:F34">
    <cfRule type="expression" dxfId="121" priority="7">
      <formula>ISTEXT($F4)</formula>
    </cfRule>
  </conditionalFormatting>
  <conditionalFormatting sqref="G4:G34">
    <cfRule type="expression" dxfId="120" priority="8">
      <formula>ISTEXT($G4)</formula>
    </cfRule>
  </conditionalFormatting>
  <conditionalFormatting sqref="H4:H34">
    <cfRule type="expression" dxfId="119" priority="9">
      <formula>ISTEXT($H4)</formula>
    </cfRule>
  </conditionalFormatting>
  <conditionalFormatting sqref="N4:N34">
    <cfRule type="expression" dxfId="118" priority="10">
      <formula>WEEKDAY($A4,2)=6</formula>
    </cfRule>
    <cfRule type="expression" dxfId="117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DATE(Jahr,4,1)</f>
        <v>42460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16" priority="2">
      <formula>MOD(J36,1)=0</formula>
    </cfRule>
  </conditionalFormatting>
  <conditionalFormatting sqref="O4:P34 A4:M34">
    <cfRule type="expression" dxfId="115" priority="3">
      <formula>WEEKDAY($A4,2)=6</formula>
    </cfRule>
    <cfRule type="expression" dxfId="114" priority="4">
      <formula>OR(WEEKDAY($A4,2)=7,$C4&lt;&gt;"")</formula>
    </cfRule>
  </conditionalFormatting>
  <conditionalFormatting sqref="D4:D34 E4">
    <cfRule type="expression" dxfId="113" priority="5">
      <formula>ISTEXT($D4)</formula>
    </cfRule>
  </conditionalFormatting>
  <conditionalFormatting sqref="E5:E34">
    <cfRule type="expression" dxfId="112" priority="6">
      <formula>ISTEXT($E5)</formula>
    </cfRule>
  </conditionalFormatting>
  <conditionalFormatting sqref="F4:F34">
    <cfRule type="expression" dxfId="111" priority="7">
      <formula>ISTEXT($F4)</formula>
    </cfRule>
  </conditionalFormatting>
  <conditionalFormatting sqref="G4:G34">
    <cfRule type="expression" dxfId="110" priority="8">
      <formula>ISTEXT($G4)</formula>
    </cfRule>
  </conditionalFormatting>
  <conditionalFormatting sqref="H4:H34">
    <cfRule type="expression" dxfId="109" priority="9">
      <formula>ISTEXT($H4)</formula>
    </cfRule>
  </conditionalFormatting>
  <conditionalFormatting sqref="N4:N34">
    <cfRule type="expression" dxfId="108" priority="10">
      <formula>WEEKDAY($A4,2)=6</formula>
    </cfRule>
    <cfRule type="expression" dxfId="107" priority="11">
      <formula>OR(WEEKDAY($A4,2)=7,$C4&lt;&gt;"")</formula>
    </cfRule>
  </conditionalFormatting>
  <conditionalFormatting sqref="G11">
    <cfRule type="expression" dxfId="106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17" sqref="O17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DATE(Jahr,5,1)</f>
        <v>42490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406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0.16666666666666699</v>
      </c>
      <c r="M17" s="206">
        <f t="shared" ca="1" si="5"/>
        <v>-0.16666666666666999</v>
      </c>
      <c r="N17" s="207">
        <f t="shared" ca="1" si="6"/>
        <v>0.16666666666666699</v>
      </c>
      <c r="O17" s="208"/>
      <c r="P17" s="209">
        <f t="shared" ca="1" si="8"/>
        <v>1.83680555555555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1.5034722222222201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1.5034722222222201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1.5034722222222201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1.5034722222222201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1.5034722222222201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1.1701388888888899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1.1701388888888899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0.83680555555556002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0.83680555555556002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0.83680555555556002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0.83680555555556002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0.83680555555556002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0.50347222222222998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0.16666666666666699</v>
      </c>
      <c r="M31" s="206">
        <f t="shared" ca="1" si="5"/>
        <v>-0.16666666666666999</v>
      </c>
      <c r="N31" s="207">
        <f t="shared" ca="1" si="6"/>
        <v>0.16666666666666699</v>
      </c>
      <c r="O31" s="208"/>
      <c r="P31" s="209">
        <f t="shared" ca="1" si="8"/>
        <v>0.33680555555556002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3.4722222222300001E-3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3.4722222222300001E-3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3.4722222222300001E-3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1.7743055555555556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3.4722222222300001E-3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105" priority="2">
      <formula>MOD(J36,1)=0</formula>
    </cfRule>
  </conditionalFormatting>
  <conditionalFormatting sqref="A4:M34 O4:P13 O16:P34 P14:P15">
    <cfRule type="expression" dxfId="104" priority="3">
      <formula>WEEKDAY($A4,2)=6</formula>
    </cfRule>
    <cfRule type="expression" dxfId="103" priority="4">
      <formula>OR(WEEKDAY($A4,2)=7,$C4&lt;&gt;"")</formula>
    </cfRule>
  </conditionalFormatting>
  <conditionalFormatting sqref="D4:D34">
    <cfRule type="expression" dxfId="102" priority="5">
      <formula>ISTEXT($D4)</formula>
    </cfRule>
  </conditionalFormatting>
  <conditionalFormatting sqref="E4:E34">
    <cfRule type="expression" dxfId="101" priority="6">
      <formula>ISTEXT($E4)</formula>
    </cfRule>
  </conditionalFormatting>
  <conditionalFormatting sqref="F4:F34">
    <cfRule type="expression" dxfId="100" priority="7">
      <formula>ISTEXT($F4)</formula>
    </cfRule>
  </conditionalFormatting>
  <conditionalFormatting sqref="G4:G34">
    <cfRule type="expression" dxfId="99" priority="8">
      <formula>ISTEXT($G4)</formula>
    </cfRule>
  </conditionalFormatting>
  <conditionalFormatting sqref="H4:H34">
    <cfRule type="expression" dxfId="98" priority="9">
      <formula>ISTEXT($H4)</formula>
    </cfRule>
  </conditionalFormatting>
  <conditionalFormatting sqref="N4:N34">
    <cfRule type="expression" dxfId="97" priority="10">
      <formula>WEEKDAY($A4,2)=6</formula>
    </cfRule>
    <cfRule type="expression" dxfId="96" priority="11">
      <formula>OR(WEEKDAY($A4,2)=7,$C4&lt;&gt;"")</formula>
    </cfRule>
  </conditionalFormatting>
  <conditionalFormatting sqref="O14">
    <cfRule type="expression" dxfId="1" priority="28">
      <formula>WEEKDAY($A15,2)=6</formula>
    </cfRule>
    <cfRule type="expression" dxfId="0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DATE(Jahr,6,1)</f>
        <v>42521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3.4722222222300001E-3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3.4722222222300001E-3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-0.3298611111111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0.16666666666666699</v>
      </c>
      <c r="M7" s="206">
        <f t="shared" ca="1" si="5"/>
        <v>-0.16666666666666999</v>
      </c>
      <c r="N7" s="207">
        <f t="shared" ca="1" si="6"/>
        <v>0.16666666666666699</v>
      </c>
      <c r="O7" s="208"/>
      <c r="P7" s="209">
        <f t="shared" ca="1" si="8"/>
        <v>-0.49652777777777002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-0.82986111111109995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-0.82986111111109995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-0.82986111111109995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-0.82986111111109995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-0.82986111111109995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-1.16319444444443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0.16666666666666699</v>
      </c>
      <c r="M14" s="206">
        <f t="shared" ca="1" si="5"/>
        <v>-0.16666666666666999</v>
      </c>
      <c r="N14" s="207">
        <f t="shared" ca="1" si="6"/>
        <v>0.16666666666666699</v>
      </c>
      <c r="O14" s="208"/>
      <c r="P14" s="209">
        <f t="shared" ca="1" si="8"/>
        <v>-1.3298611111111001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-1.66319444444443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-1.66319444444443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-1.66319444444443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-1.66319444444443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-1.66319444444443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-1.9965277777777599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-2.16319444444443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-2.4965277777777599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-2.4965277777777599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-2.4965277777777599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-2.4965277777777599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-2.4965277777777599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-2.8298611111110898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-2.9965277777777599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-3.3298611111110898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-3.3298611111110898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-3.3298611111110898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-3.3298611111110898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-3.3298611111110898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3.4722222222300001E-3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-3.3298611111111001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95" priority="2">
      <formula>MOD(J36,1)=0</formula>
    </cfRule>
  </conditionalFormatting>
  <conditionalFormatting sqref="A4:M34 O4:P34">
    <cfRule type="expression" dxfId="94" priority="3">
      <formula>WEEKDAY($A4,2)=6</formula>
    </cfRule>
    <cfRule type="expression" dxfId="93" priority="4">
      <formula>OR(WEEKDAY($A4,2)=7,$C4&lt;&gt;"")</formula>
    </cfRule>
  </conditionalFormatting>
  <conditionalFormatting sqref="D4:D34">
    <cfRule type="expression" dxfId="92" priority="5">
      <formula>ISTEXT($D4)</formula>
    </cfRule>
  </conditionalFormatting>
  <conditionalFormatting sqref="E4:E34">
    <cfRule type="expression" dxfId="91" priority="6">
      <formula>ISTEXT($E4)</formula>
    </cfRule>
  </conditionalFormatting>
  <conditionalFormatting sqref="F4:F34">
    <cfRule type="expression" dxfId="90" priority="7">
      <formula>ISTEXT($F4)</formula>
    </cfRule>
  </conditionalFormatting>
  <conditionalFormatting sqref="G4:G34">
    <cfRule type="expression" dxfId="89" priority="8">
      <formula>ISTEXT($G4)</formula>
    </cfRule>
  </conditionalFormatting>
  <conditionalFormatting sqref="H4:H34">
    <cfRule type="expression" dxfId="88" priority="9">
      <formula>ISTEXT($H4)</formula>
    </cfRule>
  </conditionalFormatting>
  <conditionalFormatting sqref="N4:N34">
    <cfRule type="expression" dxfId="87" priority="10">
      <formula>WEEKDAY($A4,2)=6</formula>
    </cfRule>
    <cfRule type="expression" dxfId="86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78">
        <f>DATE(Jahr,7,1)</f>
        <v>42551</v>
      </c>
      <c r="B1" s="378"/>
      <c r="C1" s="378"/>
      <c r="D1" s="378"/>
      <c r="E1" s="378"/>
      <c r="F1" s="378"/>
      <c r="G1" s="378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79" t="str">
        <f>Voreinstellungen!C3</f>
        <v>Reyes Andrade, Juan Carlos</v>
      </c>
      <c r="P1" s="379"/>
    </row>
    <row r="2" spans="1:16" ht="15" customHeight="1" x14ac:dyDescent="0.25">
      <c r="A2" s="378"/>
      <c r="B2" s="378"/>
      <c r="C2" s="378"/>
      <c r="D2" s="378"/>
      <c r="E2" s="378"/>
      <c r="F2" s="378"/>
      <c r="G2" s="378"/>
      <c r="H2" s="170"/>
      <c r="I2" s="170"/>
      <c r="J2" s="170"/>
      <c r="K2" s="171"/>
      <c r="L2" s="172"/>
      <c r="M2" s="170"/>
      <c r="N2" s="173"/>
      <c r="O2" s="380" t="str">
        <f>IF(ISBLANK(Voreinstellungen!C4),"","Personal-Nr.: "&amp;Voreinstellungen!C4)</f>
        <v/>
      </c>
      <c r="P2" s="380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-3.66319444444443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-3.8298611111111001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-4.1631944444444304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-4.1631944444444304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-4.1631944444444304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-4.1631944444444304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-4.1631944444444304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-4.4965277777777599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-4.6631944444444304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-4.9965277777777599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-4.9965277777777599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-4.9965277777777599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-4.9965277777777599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-4.9965277777777599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-5.3298611111110903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-5.4965277777777599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-5.8298611111110903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-5.8298611111110903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-5.8298611111110903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-5.8298611111110903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-5.8298611111110903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-6.1631944444444198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-6.3298611111110903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-6.6631944444444198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-6.6631944444444198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-6.6631944444444198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-6.6631944444444198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-6.6631944444444198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-6.9965277777777501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-7.1631944444444198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-7.4965277777777501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-3.3298611111111001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2" t="s">
        <v>107</v>
      </c>
      <c r="L36" s="382"/>
      <c r="M36" s="382"/>
      <c r="N36" s="382"/>
      <c r="O36" s="382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3" t="str">
        <f>"Urlaub (U/UH) aktuell noch Verfügbar: "&amp;Voreinstellungen!C38&amp;" Tag(e)"</f>
        <v>Urlaub (U/UH) aktuell noch Verfügbar: 0 Tag(e)</v>
      </c>
      <c r="L37" s="383"/>
      <c r="M37" s="383"/>
      <c r="N37" s="383"/>
      <c r="O37" s="383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3" t="s">
        <v>108</v>
      </c>
      <c r="L38" s="383"/>
      <c r="M38" s="383"/>
      <c r="N38" s="383"/>
      <c r="O38" s="383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3" t="s">
        <v>110</v>
      </c>
      <c r="L39" s="383"/>
      <c r="M39" s="383"/>
      <c r="N39" s="383"/>
      <c r="O39" s="383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-7.4965277777777697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4" t="s">
        <v>112</v>
      </c>
      <c r="L40" s="384"/>
      <c r="M40" s="384"/>
      <c r="N40" s="384"/>
      <c r="O40" s="384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5" t="str">
        <f>IF(Voreinstellungen!A28="","",REPT(Voreinstellungen!A28,1) &amp; " (" &amp; REPT(Voreinstellungen!B28,1) &amp; ")")</f>
        <v>Bereitschaft (B)</v>
      </c>
      <c r="L42" s="385"/>
      <c r="M42" s="385"/>
      <c r="N42" s="385"/>
      <c r="O42" s="385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86" t="str">
        <f>IF(Voreinstellungen!A29="","",REPT(Voreinstellungen!A29,1) &amp; " (" &amp; REPT(Voreinstellungen!B29,1) &amp; ")")</f>
        <v>Eigener Code 1 (E1)</v>
      </c>
      <c r="L43" s="386"/>
      <c r="M43" s="386"/>
      <c r="N43" s="386"/>
      <c r="O43" s="386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86" t="str">
        <f>IF(Voreinstellungen!A30="","",REPT(Voreinstellungen!A30,1) &amp; " (" &amp; REPT(Voreinstellungen!B30,1) &amp; ")")</f>
        <v>Eigener Code 2 (E2)</v>
      </c>
      <c r="L44" s="386"/>
      <c r="M44" s="386"/>
      <c r="N44" s="386"/>
      <c r="O44" s="386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86" t="str">
        <f>IF(Voreinstellungen!A31="","",REPT(Voreinstellungen!A31,1) &amp; " (" &amp; REPT(Voreinstellungen!B31,1) &amp; ")")</f>
        <v>Eigener Code 3 (E3)</v>
      </c>
      <c r="L45" s="386"/>
      <c r="M45" s="386"/>
      <c r="N45" s="386"/>
      <c r="O45" s="386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86" t="str">
        <f>IF(Voreinstellungen!A32="","",REPT(Voreinstellungen!A32,1) &amp; " (" &amp; REPT(Voreinstellungen!B32,1) &amp; ")")</f>
        <v>Eigener Code 4 (E4)</v>
      </c>
      <c r="L46" s="386"/>
      <c r="M46" s="386"/>
      <c r="N46" s="386"/>
      <c r="O46" s="386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7" t="str">
        <f>IF(Voreinstellungen!A33="","",REPT(Voreinstellungen!A33,1) &amp; " (" &amp; REPT(Voreinstellungen!B33,1) &amp; ")")</f>
        <v>Eigener Code 5 (E5)</v>
      </c>
      <c r="L47" s="387"/>
      <c r="M47" s="387"/>
      <c r="N47" s="387"/>
      <c r="O47" s="387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K43:O43"/>
    <mergeCell ref="K44:O44"/>
    <mergeCell ref="K45:O45"/>
    <mergeCell ref="K46:O46"/>
    <mergeCell ref="K47:O47"/>
    <mergeCell ref="K37:O37"/>
    <mergeCell ref="K38:O38"/>
    <mergeCell ref="K39:O39"/>
    <mergeCell ref="K40:O40"/>
    <mergeCell ref="K42:O42"/>
    <mergeCell ref="A1:G2"/>
    <mergeCell ref="O1:P1"/>
    <mergeCell ref="O2:P2"/>
    <mergeCell ref="H3:I3"/>
    <mergeCell ref="K36:O36"/>
  </mergeCells>
  <conditionalFormatting sqref="J36:J47">
    <cfRule type="expression" dxfId="85" priority="2">
      <formula>MOD(J36,1)=0</formula>
    </cfRule>
  </conditionalFormatting>
  <conditionalFormatting sqref="A4:M34 O4:P34">
    <cfRule type="expression" dxfId="84" priority="3">
      <formula>WEEKDAY($A4,2)=6</formula>
    </cfRule>
    <cfRule type="expression" dxfId="83" priority="4">
      <formula>OR(WEEKDAY($A4,2)=7,$C4&lt;&gt;"")</formula>
    </cfRule>
  </conditionalFormatting>
  <conditionalFormatting sqref="D4:D34">
    <cfRule type="expression" dxfId="82" priority="5">
      <formula>ISTEXT($D4)</formula>
    </cfRule>
  </conditionalFormatting>
  <conditionalFormatting sqref="E4:E34">
    <cfRule type="expression" dxfId="81" priority="6">
      <formula>ISTEXT($E4)</formula>
    </cfRule>
  </conditionalFormatting>
  <conditionalFormatting sqref="F4:F34">
    <cfRule type="expression" dxfId="80" priority="7">
      <formula>ISTEXT($F4)</formula>
    </cfRule>
  </conditionalFormatting>
  <conditionalFormatting sqref="G4:G34">
    <cfRule type="expression" dxfId="79" priority="8">
      <formula>ISTEXT($G4)</formula>
    </cfRule>
  </conditionalFormatting>
  <conditionalFormatting sqref="H4:H34">
    <cfRule type="expression" dxfId="78" priority="9">
      <formula>ISTEXT($H4)</formula>
    </cfRule>
  </conditionalFormatting>
  <conditionalFormatting sqref="N4:N34">
    <cfRule type="expression" dxfId="77" priority="10">
      <formula>WEEKDAY($A4,2)=6</formula>
    </cfRule>
    <cfRule type="expression" dxfId="76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2020-05-13T16:16:41Z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