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OBLIGATORIAS" sheetId="1" state="visible" r:id="rId2"/>
    <sheet name="OPTATIVAS" sheetId="2" state="visible" r:id="rId3"/>
    <sheet name="POSGRADO" sheetId="3" state="visible" r:id="rId4"/>
    <sheet name="FIQ" sheetId="4" state="visible" r:id="rId5"/>
    <sheet name="PROFESORES" sheetId="5" state="visible" r:id="rId6"/>
  </sheets>
  <definedNames>
    <definedName function="false" hidden="true" localSheetId="4" name="_xlnm._FilterDatabase" vbProcedure="false">PROFESORES!$A$1:$T$122</definedName>
    <definedName function="false" hidden="false" localSheetId="0" name="_xlnm._FilterDatabase" vbProcedure="false">OBLIGATORIAS!$A$1:$P$147</definedName>
    <definedName function="false" hidden="false" localSheetId="1" name="_xlnm._FilterDatabase" vbProcedure="false">OPTATIVAS!$A$1:$S$53</definedName>
    <definedName function="false" hidden="false" localSheetId="2" name="_xlnm._FilterDatabase" vbProcedure="false">POSGRADO!$A$1:$O$50</definedName>
    <definedName function="false" hidden="false" localSheetId="2" name="_xlnm._FilterDatabase_0" vbProcedure="false">POSGRADO!$A$1:$O$50</definedName>
    <definedName function="false" hidden="false" localSheetId="3" name="_xlnm._FilterDatabase" vbProcedure="false">FIQ!$A$1:$P$25</definedName>
    <definedName function="false" hidden="false" localSheetId="3" name="_xlnm._FilterDatabase_0" vbProcedure="false">FIQ!$A$1:$P$25</definedName>
    <definedName function="false" hidden="false" localSheetId="4" name="_xlnm._FilterDatabase" vbProcedure="false">PROFESORES!$A$1:$T$125</definedName>
    <definedName function="false" hidden="false" localSheetId="4" name="_xlnm._FilterDatabase_0" vbProcedure="false">PROFESORES!$A$1:$T$122</definedName>
    <definedName function="false" hidden="false" localSheetId="4" name="_xlnm._FilterDatabase_0_0" vbProcedure="false">PROFESORES!$A$1:$T$125</definedName>
    <definedName function="false" hidden="false" localSheetId="4" name="_xlnm._FilterDatabase_0_0_0" vbProcedure="false">PROFESORES!$1:$125</definedName>
    <definedName function="false" hidden="false" localSheetId="4" name="_xlnm._FilterDatabase_0_0_0_0" vbProcedure="false">PROFESORES!$1:$125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<sst xmlns="http://schemas.openxmlformats.org/spreadsheetml/2006/main" count="3017" uniqueCount="974">
  <si>
    <t>No.</t>
  </si>
  <si>
    <t>Asignatura</t>
  </si>
  <si>
    <t>PE</t>
  </si>
  <si>
    <t>SEM/PER</t>
  </si>
  <si>
    <t>G</t>
  </si>
  <si>
    <t>S/Hxs</t>
  </si>
  <si>
    <t>MODALIDAD</t>
  </si>
  <si>
    <t>MODELO</t>
  </si>
  <si>
    <t>LUGAR</t>
  </si>
  <si>
    <t>Hr.Pres</t>
  </si>
  <si>
    <t>Hr N/P</t>
  </si>
  <si>
    <t>OBSERVACIONES</t>
  </si>
  <si>
    <t>NOMBRE(S)</t>
  </si>
  <si>
    <t>APELLIDOS</t>
  </si>
  <si>
    <t>GRUPO RESPONSABLE</t>
  </si>
  <si>
    <t>Álgebra Intermedia Grupo 1</t>
  </si>
  <si>
    <t>A(2014)</t>
  </si>
  <si>
    <t>1°</t>
  </si>
  <si>
    <t>4H</t>
  </si>
  <si>
    <t>REGULAR</t>
  </si>
  <si>
    <t>MEFI</t>
  </si>
  <si>
    <t>AULA</t>
  </si>
  <si>
    <t>LA</t>
  </si>
  <si>
    <t>CARLOS JACOB</t>
  </si>
  <si>
    <t>RUBIO BARRIOS</t>
  </si>
  <si>
    <t>ÁLGEBRA</t>
  </si>
  <si>
    <t>Álgebra Intermedia Grupo 2</t>
  </si>
  <si>
    <t>E(2013)</t>
  </si>
  <si>
    <t>LEM</t>
  </si>
  <si>
    <t>MARÍA GUADALUPE</t>
  </si>
  <si>
    <t>ORDAZ ARJONA</t>
  </si>
  <si>
    <t>Álgebra Intermedia Grupo 3</t>
  </si>
  <si>
    <t>IC(2013)</t>
  </si>
  <si>
    <t>LIC</t>
  </si>
  <si>
    <t>ALEJANDRO WALDEMAR</t>
  </si>
  <si>
    <t>COBÁ MAGAÑA</t>
  </si>
  <si>
    <t>Álgebra Intermedia Grupo 4</t>
  </si>
  <si>
    <t>CC(2016)</t>
  </si>
  <si>
    <t>LCC</t>
  </si>
  <si>
    <t>LUIS CELSO</t>
  </si>
  <si>
    <t>CHAN PALOMO</t>
  </si>
  <si>
    <t>Algebra Intermedia Grupo 5</t>
  </si>
  <si>
    <t>IS(2016)</t>
  </si>
  <si>
    <t>LIS</t>
  </si>
  <si>
    <t>ERIKA FABIOLA</t>
  </si>
  <si>
    <t>RIVERO ESQUIVEL</t>
  </si>
  <si>
    <t>Algebra Intermedia Grupo 6</t>
  </si>
  <si>
    <t>ISABEL</t>
  </si>
  <si>
    <t>TUYUB SÁNCHEZ</t>
  </si>
  <si>
    <t>Álgebra Lineal</t>
  </si>
  <si>
    <t>2°</t>
  </si>
  <si>
    <t>4.5H</t>
  </si>
  <si>
    <t>IRMA NOEMÍ</t>
  </si>
  <si>
    <t>TREJO Y CANCHÉ</t>
  </si>
  <si>
    <t>Álgebra Lineal </t>
  </si>
  <si>
    <t>3°</t>
  </si>
  <si>
    <t>JOSÉ</t>
  </si>
  <si>
    <t>ANDUEZA PECH</t>
  </si>
  <si>
    <t>Álgebra Superior</t>
  </si>
  <si>
    <t>ELABORAR P.D.</t>
  </si>
  <si>
    <t>Álgebra Superior I</t>
  </si>
  <si>
    <t>VÍCTOR MANUEL</t>
  </si>
  <si>
    <t>BAUTISTA ANCONA</t>
  </si>
  <si>
    <t>Algoritmia, Grupo 1</t>
  </si>
  <si>
    <t>CC</t>
  </si>
  <si>
    <t>JORGE CARLOS</t>
  </si>
  <si>
    <t>REYES MAGAÑA</t>
  </si>
  <si>
    <t>TEC. EMERGENTES EN C.</t>
  </si>
  <si>
    <t>Algoritmia, Grupo 2</t>
  </si>
  <si>
    <t>EMILIO</t>
  </si>
  <si>
    <t>REJÓN HERRERA</t>
  </si>
  <si>
    <t>Algoritmia, Grupo 3</t>
  </si>
  <si>
    <t>JORGE</t>
  </si>
  <si>
    <t>GÓMEZ MONTALVO</t>
  </si>
  <si>
    <t>Arquitectura de Comp.</t>
  </si>
  <si>
    <t>7°</t>
  </si>
  <si>
    <t>COMPUTADORAS</t>
  </si>
  <si>
    <t>ELABORAR P.D. (ESPINOSA)</t>
  </si>
  <si>
    <t>OTILIO</t>
  </si>
  <si>
    <t>SANTOS AGUILAR</t>
  </si>
  <si>
    <t>MOD. Y SIM. COMP. SIST. FIS.</t>
  </si>
  <si>
    <t>Cálculo Actuarial para el Seguro de Vida I/ Matemática Actuarial I</t>
  </si>
  <si>
    <t>A(2014)-A(2009)</t>
  </si>
  <si>
    <t>5°</t>
  </si>
  <si>
    <t>MEFI-MEyA</t>
  </si>
  <si>
    <t>ELAB. PD</t>
  </si>
  <si>
    <t>MARÍA AUXILIO</t>
  </si>
  <si>
    <t>CHAN GARCÍA</t>
  </si>
  <si>
    <t>ESTADÍSTICA</t>
  </si>
  <si>
    <t>Cálculo Diferencial</t>
  </si>
  <si>
    <t>Belén</t>
  </si>
  <si>
    <t>Gamboa Salazar</t>
  </si>
  <si>
    <t>COORDINACIÓN LM</t>
  </si>
  <si>
    <t>5H</t>
  </si>
  <si>
    <t>Isabel</t>
  </si>
  <si>
    <t>Tuyub Sánchez</t>
  </si>
  <si>
    <t>Cálculo Integral</t>
  </si>
  <si>
    <t>FELIPE DE JESÚS</t>
  </si>
  <si>
    <t>ROSADO VÁZQUEZ</t>
  </si>
  <si>
    <t>Cálculo Multivariable</t>
  </si>
  <si>
    <t>Jorge Carlos</t>
  </si>
  <si>
    <t>Lugo Jiménez</t>
  </si>
  <si>
    <t>Circuitos Electrónicos I</t>
  </si>
  <si>
    <t>LAB. ELEC</t>
  </si>
  <si>
    <t>JOEL</t>
  </si>
  <si>
    <t>SÁNCHEZ PAZ</t>
  </si>
  <si>
    <t>Contabilidad Financiera</t>
  </si>
  <si>
    <t>RAÚL </t>
  </si>
  <si>
    <t>VALLADO FERNÁNDEZ</t>
  </si>
  <si>
    <t>Desarrollo de Prototipos</t>
  </si>
  <si>
    <t>6H</t>
  </si>
  <si>
    <t>LAB. ROBOT.</t>
  </si>
  <si>
    <t>ANABEL</t>
  </si>
  <si>
    <t>MARTÍN GONZÁLEZ</t>
  </si>
  <si>
    <t>Didáctica del Álgebra</t>
  </si>
  <si>
    <t>LANDY ELENA</t>
  </si>
  <si>
    <t>SOSA MOGUEL</t>
  </si>
  <si>
    <t>ENSEÑANZA DE LAS MATEMÁTICAS</t>
  </si>
  <si>
    <t>Diseños de aprendizaje</t>
  </si>
  <si>
    <t>MARÍA DEL PILAR</t>
  </si>
  <si>
    <t>ROSADO OCAÑA</t>
  </si>
  <si>
    <t>PEDAGOGÍA E INNOVACION EDUC MAT</t>
  </si>
  <si>
    <t>Ecuaciones Diferenciales</t>
  </si>
  <si>
    <t>GERARDO EMILIO</t>
  </si>
  <si>
    <t>GARCÍA ALMEIDA</t>
  </si>
  <si>
    <t>EC. DIF. Y ANÁLISIS</t>
  </si>
  <si>
    <t>Cómputo Científico</t>
  </si>
  <si>
    <t>8°</t>
  </si>
  <si>
    <t>3S</t>
  </si>
  <si>
    <t>ORDINARIO</t>
  </si>
  <si>
    <t>MEyA</t>
  </si>
  <si>
    <t>HORARIO 1:30 A 3:00PM</t>
  </si>
  <si>
    <t>AARON</t>
  </si>
  <si>
    <t>AGUAYO GONZÁLEZ</t>
  </si>
  <si>
    <t>Entornos virtuales</t>
  </si>
  <si>
    <t>RODRIGO</t>
  </si>
  <si>
    <t>ESPARZA SÁNCHEZ</t>
  </si>
  <si>
    <t>ISIE/TFIS</t>
  </si>
  <si>
    <t>Estadística No Paramétrica</t>
  </si>
  <si>
    <t>ROCÍO</t>
  </si>
  <si>
    <t>ACOSTA PECH</t>
  </si>
  <si>
    <t>Estructuras de Datos</t>
  </si>
  <si>
    <t>RICARDO</t>
  </si>
  <si>
    <t>LEGARDA SÁENZ</t>
  </si>
  <si>
    <t>Física</t>
  </si>
  <si>
    <t>IC-IC(2013)</t>
  </si>
  <si>
    <t>AULA </t>
  </si>
  <si>
    <t>Fundamentos de Ing. de Software, Grupo 1</t>
  </si>
  <si>
    <t>IS</t>
  </si>
  <si>
    <t>Raúl Antonio</t>
  </si>
  <si>
    <t>Aguilar vera</t>
  </si>
  <si>
    <t>Fundamentos de Ing. de Software, Grupo 2</t>
  </si>
  <si>
    <t>Edgar</t>
  </si>
  <si>
    <t>CAMBRANES MARTÍNEZ</t>
  </si>
  <si>
    <t>Fundamentos de Programación</t>
  </si>
  <si>
    <t>JUAN PABLO</t>
  </si>
  <si>
    <t>UCÁN PECH</t>
  </si>
  <si>
    <t>Geometría Analítica I, Grupo 1</t>
  </si>
  <si>
    <t>NAVARRETE CARRILLO</t>
  </si>
  <si>
    <t>GEO. DIF., SIST. DINÁMICOS Y APL</t>
  </si>
  <si>
    <t>Geometría Analítica I, Grupo 2</t>
  </si>
  <si>
    <t>Geometría Analítica I, Grupo 3</t>
  </si>
  <si>
    <t>Geometría Analítica, Grupo 4</t>
  </si>
  <si>
    <t>GENNY ROCÍO</t>
  </si>
  <si>
    <t>UICAB BALLOTE</t>
  </si>
  <si>
    <t>Geometría Analítica, Grupo 5</t>
  </si>
  <si>
    <t>RENÉ ISRAEL</t>
  </si>
  <si>
    <t>GARCÍA LARA</t>
  </si>
  <si>
    <t>Geometría Analítica, Grupo 6</t>
  </si>
  <si>
    <t>GUADALUPE</t>
  </si>
  <si>
    <t>Geometría Euclidiana</t>
  </si>
  <si>
    <t>Infomática Educativa</t>
  </si>
  <si>
    <t>Inteligencia Artificial</t>
  </si>
  <si>
    <t>alejandro</t>
  </si>
  <si>
    <t>pasos ruiz</t>
  </si>
  <si>
    <t>Introducción a la Investigación en Matemática Educativa</t>
  </si>
  <si>
    <t>EDDIE DE JESÚS</t>
  </si>
  <si>
    <t>APARICIO LANDA</t>
  </si>
  <si>
    <t>Introducción al Cálculo</t>
  </si>
  <si>
    <t>3H</t>
  </si>
  <si>
    <t>Investigación de Operaciones</t>
  </si>
  <si>
    <t>MARTÍN</t>
  </si>
  <si>
    <t>CHI PÉREZ</t>
  </si>
  <si>
    <t>Matemáticas Financieras</t>
  </si>
  <si>
    <t>2Sx2H</t>
  </si>
  <si>
    <t>CARLOS</t>
  </si>
  <si>
    <t>HERRERA HOYOS</t>
  </si>
  <si>
    <t>Métodos Numéricos</t>
  </si>
  <si>
    <t>García Lara</t>
  </si>
  <si>
    <t>Microeconomia/Economía I</t>
  </si>
  <si>
    <t>LOURDES</t>
  </si>
  <si>
    <t>SANSORES</t>
  </si>
  <si>
    <t>Paradigmas Educativos</t>
  </si>
  <si>
    <t>Probabilidad</t>
  </si>
  <si>
    <t>Probabilidad I </t>
  </si>
  <si>
    <t>José Luis</t>
  </si>
  <si>
    <t>Batún Cutz</t>
  </si>
  <si>
    <t>Procesos Estocásticos</t>
  </si>
  <si>
    <t>HENRY</t>
  </si>
  <si>
    <t>PANTÍ TREJO</t>
  </si>
  <si>
    <t>Programación</t>
  </si>
  <si>
    <t>ANTONIO ARMANDO</t>
  </si>
  <si>
    <t>AGUILETA GÜEMEZ</t>
  </si>
  <si>
    <t>ENRIQUETA</t>
  </si>
  <si>
    <t>CASTELLANOS BOLAÑOS</t>
  </si>
  <si>
    <t>Redes de Computadoras </t>
  </si>
  <si>
    <t>LAB. ELECT</t>
  </si>
  <si>
    <t>ENRIQUE</t>
  </si>
  <si>
    <t>AYALA FRANCO</t>
  </si>
  <si>
    <t>Regresión Lineal</t>
  </si>
  <si>
    <t>RSU Grupo 4</t>
  </si>
  <si>
    <t>PROFESOR 2 DIIE </t>
  </si>
  <si>
    <t>INSTITUCIONAL</t>
  </si>
  <si>
    <t>RSU Grupo 5</t>
  </si>
  <si>
    <t>LAURA</t>
  </si>
  <si>
    <t>SÁNCHEZ LEAL</t>
  </si>
  <si>
    <t>RSU Grupo 6</t>
  </si>
  <si>
    <t>SHARON</t>
  </si>
  <si>
    <t>ESCOBAR DÍAZ</t>
  </si>
  <si>
    <t>RSU Grupo 1</t>
  </si>
  <si>
    <t>PROFESOR 1 DIIE </t>
  </si>
  <si>
    <t>RSU Grupo 2</t>
  </si>
  <si>
    <t>RSU Grupo 3</t>
  </si>
  <si>
    <t>Servicio Social</t>
  </si>
  <si>
    <t>1.5H</t>
  </si>
  <si>
    <t>COORDINACIÓN LEM</t>
  </si>
  <si>
    <t>Sistemas Digitales I</t>
  </si>
  <si>
    <t>AULA Y LAB. ELECT.</t>
  </si>
  <si>
    <t>LAB. 1 SESION VIERNES</t>
  </si>
  <si>
    <t>Sistemas Embebidos</t>
  </si>
  <si>
    <t>ELABORAR P.D. (BRITO-LEGARDA)</t>
  </si>
  <si>
    <t>BRITO LOEZA</t>
  </si>
  <si>
    <t>Teoría de la Computación</t>
  </si>
  <si>
    <t>JORGE ALBERTO</t>
  </si>
  <si>
    <t>RÍOS MARTÍNEZ</t>
  </si>
  <si>
    <t>Administración de Proyectos I</t>
  </si>
  <si>
    <t>MOJICA RUÍZ</t>
  </si>
  <si>
    <t>Álgebra Abstracta II</t>
  </si>
  <si>
    <t>M(2011)</t>
  </si>
  <si>
    <t>LM</t>
  </si>
  <si>
    <t>JOSÉ ALEJANDRO</t>
  </si>
  <si>
    <t>LARA RODRÍGUEZ</t>
  </si>
  <si>
    <t>Álgebra Intermedia</t>
  </si>
  <si>
    <t>Álgebra Lineal I, Grupo 1</t>
  </si>
  <si>
    <t>CC-IS-IC-A</t>
  </si>
  <si>
    <t>Álgebra Lineal I, Grupo 2</t>
  </si>
  <si>
    <t>CC-IS-IC</t>
  </si>
  <si>
    <t>Álgebra Lineal I, Grupo 3</t>
  </si>
  <si>
    <t>Álgebra Lineal II</t>
  </si>
  <si>
    <t>IS-CC</t>
  </si>
  <si>
    <t>LCC-LIS</t>
  </si>
  <si>
    <t>Álgebra Superior II</t>
  </si>
  <si>
    <t>Álgebra Superior II (Repetición)</t>
  </si>
  <si>
    <t>IS-A</t>
  </si>
  <si>
    <t>LIS-LA</t>
  </si>
  <si>
    <t>Algoritmos Numéricos</t>
  </si>
  <si>
    <t>Victor </t>
  </si>
  <si>
    <t>Villanueva Abuxapqui</t>
  </si>
  <si>
    <t>Análisis Numérico I</t>
  </si>
  <si>
    <t>IC-A</t>
  </si>
  <si>
    <t>3°-5°</t>
  </si>
  <si>
    <t>LIC-LA</t>
  </si>
  <si>
    <t>Miguel Angel</t>
  </si>
  <si>
    <t>Uh Zapata</t>
  </si>
  <si>
    <t>Arquitectura de Computadoras</t>
  </si>
  <si>
    <t>Arquitecturas de Software</t>
  </si>
  <si>
    <t>JUAN</t>
  </si>
  <si>
    <t>GARCILAZO ORTIZ</t>
  </si>
  <si>
    <t>Bases de Datos</t>
  </si>
  <si>
    <t>CC-IS</t>
  </si>
  <si>
    <t>6°-5°</t>
  </si>
  <si>
    <t>LIS-LCC</t>
  </si>
  <si>
    <t>JULIO</t>
  </si>
  <si>
    <t>DÍAZ MENDOZA</t>
  </si>
  <si>
    <t>Cálculo Avanzado</t>
  </si>
  <si>
    <t>IS-CC-IC</t>
  </si>
  <si>
    <t>5S</t>
  </si>
  <si>
    <t>María del Pilar</t>
  </si>
  <si>
    <t>Rosado Ocaña</t>
  </si>
  <si>
    <t>Cálculo II</t>
  </si>
  <si>
    <t>M(2011)-A</t>
  </si>
  <si>
    <t>Adolfo</t>
  </si>
  <si>
    <t>Sánchez Valenzuela</t>
  </si>
  <si>
    <t>Cálculo III</t>
  </si>
  <si>
    <t>A-M(2011)</t>
  </si>
  <si>
    <t>6S</t>
  </si>
  <si>
    <t>César</t>
  </si>
  <si>
    <t>Mendiburu Silveira</t>
  </si>
  <si>
    <t>Cálculo Vectorial</t>
  </si>
  <si>
    <t>Pedro</t>
  </si>
  <si>
    <t>Sánchez Salazar</t>
  </si>
  <si>
    <t>Compiladores</t>
  </si>
  <si>
    <t>LUIS RAMIRO</t>
  </si>
  <si>
    <t>BASTO DÍAZ</t>
  </si>
  <si>
    <t>Complejidad Computacional</t>
  </si>
  <si>
    <t>IC</t>
  </si>
  <si>
    <t>Construcción y Evolución de Software</t>
  </si>
  <si>
    <t>Control I</t>
  </si>
  <si>
    <t>Desarrollo Conceptual de las Matemáticas I</t>
  </si>
  <si>
    <t>E</t>
  </si>
  <si>
    <t>4S</t>
  </si>
  <si>
    <t>LESLIE MARIEL</t>
  </si>
  <si>
    <t>TORRES BURGOS</t>
  </si>
  <si>
    <t>Didáctica de las Matemáticas I</t>
  </si>
  <si>
    <t>KARLA MARGARITA</t>
  </si>
  <si>
    <t>GÓMEZ OSALDE</t>
  </si>
  <si>
    <t>Diseño de Experimentos en IS</t>
  </si>
  <si>
    <t>1 sesión en CC</t>
  </si>
  <si>
    <t>RAÚL ANTONIO</t>
  </si>
  <si>
    <t>AGUILAR VERA</t>
  </si>
  <si>
    <t>Ecuaciones Diferenciales I-Ecuaciones Diferenciales Ordinarias</t>
  </si>
  <si>
    <t>Ecuaciones Diferenciales II / Ecuaciones Diferenciales Parciales</t>
  </si>
  <si>
    <t>IC-M(Opt)</t>
  </si>
  <si>
    <t>Lucía Belén</t>
  </si>
  <si>
    <t>Electrónica I</t>
  </si>
  <si>
    <t>LAB.</t>
  </si>
  <si>
    <t>Entorno Social</t>
  </si>
  <si>
    <t>CC Y LAB. DE RED</t>
  </si>
  <si>
    <t>Estructuras de Datos, Grupo 1</t>
  </si>
  <si>
    <t>Estructuras de Datos, Grupo 2</t>
  </si>
  <si>
    <t>EDWIN</t>
  </si>
  <si>
    <t>LEÓN BOJÓRQUEZ</t>
  </si>
  <si>
    <t>Evaluación de Proyectos</t>
  </si>
  <si>
    <t>Finanzas II</t>
  </si>
  <si>
    <t>A</t>
  </si>
  <si>
    <t>SIORDIA MONTERO</t>
  </si>
  <si>
    <t>Fundamentos de Ing. de Software</t>
  </si>
  <si>
    <t>IS-CC-IC(2009)</t>
  </si>
  <si>
    <t>LIS-LCC-LIC</t>
  </si>
  <si>
    <t>Geometría Analítica I</t>
  </si>
  <si>
    <t>DIDIER ADÁN</t>
  </si>
  <si>
    <t>SOLÍS GAMBOA</t>
  </si>
  <si>
    <t>Geometria Moderna</t>
  </si>
  <si>
    <t>WALDEMAR DEL JESÚS</t>
  </si>
  <si>
    <t>BARRERA VARGAS</t>
  </si>
  <si>
    <t>Inferencia Estadística</t>
  </si>
  <si>
    <t>CC-IC-A</t>
  </si>
  <si>
    <t>4°-5°-4°</t>
  </si>
  <si>
    <t>SALVADOR</t>
  </si>
  <si>
    <t>MEDINA PERALTA</t>
  </si>
  <si>
    <t>5.5H</t>
  </si>
  <si>
    <t>DIÓDORA</t>
  </si>
  <si>
    <t>KANTÚN CHIM</t>
  </si>
  <si>
    <t>Ingeniería de Software II</t>
  </si>
  <si>
    <t>Inteligencia Artificial I</t>
  </si>
  <si>
    <t>Interacción Humano Computadora, Grupo 1</t>
  </si>
  <si>
    <t>EDGAR</t>
  </si>
  <si>
    <t>Interacción Humano Computadora, Grupo 2</t>
  </si>
  <si>
    <t>VÍCTOR HUGO</t>
  </si>
  <si>
    <t>MENÉNDEZ DOMÍNGUEZ</t>
  </si>
  <si>
    <t>Matemática Actuarial II</t>
  </si>
  <si>
    <t>Metodología de la Investigación Educativa</t>
  </si>
  <si>
    <t>2S</t>
  </si>
  <si>
    <t>Metodología de la Investigación, Grupo 1</t>
  </si>
  <si>
    <t>2°-1°</t>
  </si>
  <si>
    <t>Metodología de la Investigación, Grupo 2</t>
  </si>
  <si>
    <t>Métodos Formales en Especificación y Diseño de Software</t>
  </si>
  <si>
    <t>Microenseñanza I, Grupo 1</t>
  </si>
  <si>
    <t>MARTHA IMELDA</t>
  </si>
  <si>
    <t>JARERO KUMUL</t>
  </si>
  <si>
    <t>Microenseñanza I, Grupo 2</t>
  </si>
  <si>
    <t>Microprocesadores</t>
  </si>
  <si>
    <t>9°</t>
  </si>
  <si>
    <t>LAB. ELEC.</t>
  </si>
  <si>
    <t>Modelos Lineales</t>
  </si>
  <si>
    <t>IRENE</t>
  </si>
  <si>
    <t>PENICHE AYORA</t>
  </si>
  <si>
    <t>Probabilidad II</t>
  </si>
  <si>
    <t>ERNESTO</t>
  </si>
  <si>
    <t>GUERRERO LARA</t>
  </si>
  <si>
    <t>Probabilidad, Grupo 1 </t>
  </si>
  <si>
    <t>CC-IS-A</t>
  </si>
  <si>
    <t>Rocío</t>
  </si>
  <si>
    <t>Probabilidad, Grupo 2</t>
  </si>
  <si>
    <t>Probabilidad, Grupo 3</t>
  </si>
  <si>
    <t>Desaparece</t>
  </si>
  <si>
    <t>Probabilidad, Grupo 4</t>
  </si>
  <si>
    <t>Procesamiento de Señales</t>
  </si>
  <si>
    <t>GABRIEL</t>
  </si>
  <si>
    <t>MURRIETA HERNÁNDEZ</t>
  </si>
  <si>
    <t>Puede ser 2S continuas</t>
  </si>
  <si>
    <t>Programación de Sistemas</t>
  </si>
  <si>
    <t>Programación, Grupo 1</t>
  </si>
  <si>
    <t>Programación, Grupo 2</t>
  </si>
  <si>
    <t>Recursos Didácticos</t>
  </si>
  <si>
    <t>Redes de Computadoras</t>
  </si>
  <si>
    <t>Redes y Seguridad de Computadoras</t>
  </si>
  <si>
    <t>MARTÍN/SERGIO</t>
  </si>
  <si>
    <t>CHÍ/CERVERA</t>
  </si>
  <si>
    <t>Regresión Lineal y Series de Tiempo </t>
  </si>
  <si>
    <t>FELIPE </t>
  </si>
  <si>
    <t>TUZ POOT</t>
  </si>
  <si>
    <t>Seguridad Social y Pensiones Privadas</t>
  </si>
  <si>
    <t>CARLOS </t>
  </si>
  <si>
    <t>Sistemas Operativos</t>
  </si>
  <si>
    <t>Teoría de la Computación, Grupo 1</t>
  </si>
  <si>
    <t>Teoría de la Computación, Grupo 2</t>
  </si>
  <si>
    <t>LUIS FERNANDO</t>
  </si>
  <si>
    <t>CURI QUINTAL</t>
  </si>
  <si>
    <t>Teoría de la Computación, Grupo 3</t>
  </si>
  <si>
    <t>MARTÍN </t>
  </si>
  <si>
    <t>Teoría de la Medida e Integración</t>
  </si>
  <si>
    <t>ERIC JOSÉ</t>
  </si>
  <si>
    <t>ÁVILA VALES</t>
  </si>
  <si>
    <t>Topología</t>
  </si>
  <si>
    <t>Variable Compleja</t>
  </si>
  <si>
    <t>CUPO</t>
  </si>
  <si>
    <t>CREDITOS</t>
  </si>
  <si>
    <t>REQUISITOS</t>
  </si>
  <si>
    <t>Opt: Herramientas de Programación Web con HTML5</t>
  </si>
  <si>
    <t>2s2H</t>
  </si>
  <si>
    <t>Horario 1pm</t>
  </si>
  <si>
    <t>Luis  </t>
  </si>
  <si>
    <t>Basto Díaz</t>
  </si>
  <si>
    <t>COORDINACION LCC</t>
  </si>
  <si>
    <t>Opt: Modelos semánticos y sus aplicaciones</t>
  </si>
  <si>
    <t>mañana, antes de las 12:00 hrs</t>
  </si>
  <si>
    <t>Jorge</t>
  </si>
  <si>
    <t>Gómez Montalvo</t>
  </si>
  <si>
    <t>Opt: Manejo de datos no estructurados</t>
  </si>
  <si>
    <t>CC </t>
  </si>
  <si>
    <t>Francisco</t>
  </si>
  <si>
    <t>Moo Mena</t>
  </si>
  <si>
    <t>Estructuras de datos</t>
  </si>
  <si>
    <t>Opt: Introducción a la Teoría de Juegos</t>
  </si>
  <si>
    <t>CC-LM</t>
  </si>
  <si>
    <t>noche</t>
  </si>
  <si>
    <t>Ramón </t>
  </si>
  <si>
    <t>Peniche Mena</t>
  </si>
  <si>
    <t>Opt: Optimización Numérica</t>
  </si>
  <si>
    <t>CC-IC-LM</t>
  </si>
  <si>
    <t>3s1.5H</t>
  </si>
  <si>
    <t>Horario  entre 1 y 3 pm</t>
  </si>
  <si>
    <t>Carlos</t>
  </si>
  <si>
    <t>Brito Loeza</t>
  </si>
  <si>
    <t>COORDINACION LCC, LIC, LM</t>
  </si>
  <si>
    <t>metodos numéricos o analisis numérico </t>
  </si>
  <si>
    <t>Opt: Administración de Servidores Unix II</t>
  </si>
  <si>
    <t>CC-IC</t>
  </si>
  <si>
    <t>LAB. REDES</t>
  </si>
  <si>
    <t>lunes y miércoles de 6 a 8</t>
  </si>
  <si>
    <t>Pastor Enrique</t>
  </si>
  <si>
    <t>Góngora Cárdenas</t>
  </si>
  <si>
    <t>Opt: Cómputo móvil aplicado</t>
  </si>
  <si>
    <t>CC-IS </t>
  </si>
  <si>
    <t>Juan Francisco </t>
  </si>
  <si>
    <t>Garcilazo Ortiz</t>
  </si>
  <si>
    <t>Taller de Investigación</t>
  </si>
  <si>
    <t>1S</t>
  </si>
  <si>
    <t>Aula</t>
  </si>
  <si>
    <t>215 créditos</t>
  </si>
  <si>
    <t>Taller de Servicio Social</t>
  </si>
  <si>
    <t>Martín </t>
  </si>
  <si>
    <t>Chi Pérez</t>
  </si>
  <si>
    <t>260 créditos</t>
  </si>
  <si>
    <t>Taller de Prácticas Profesionales</t>
  </si>
  <si>
    <t>Enrique </t>
  </si>
  <si>
    <t>Ayala Franco</t>
  </si>
  <si>
    <t>115 créditos</t>
  </si>
  <si>
    <t>Taller de Formación Profesional</t>
  </si>
  <si>
    <t>Opt: Reconceptualización de las matemáticas</t>
  </si>
  <si>
    <t>Eddie/Landy</t>
  </si>
  <si>
    <t>Aparicio/Sosa</t>
  </si>
  <si>
    <t>Enseñanza de las matemáticas</t>
  </si>
  <si>
    <t>NINGUNO</t>
  </si>
  <si>
    <t>Opt: Recursos y materiales didácticos</t>
  </si>
  <si>
    <t>Karla</t>
  </si>
  <si>
    <t>Gómez Osalde</t>
  </si>
  <si>
    <t>Opt: Enseñanza de las matemáticas en ambientes de inclusión educativa</t>
  </si>
  <si>
    <t>María Guadalupe</t>
  </si>
  <si>
    <t>Ordaz Arjona</t>
  </si>
  <si>
    <t>Pedagogía e innovación en educación matemática</t>
  </si>
  <si>
    <t>Opt: Diseños de cursos en línea</t>
  </si>
  <si>
    <t>EN LÍNEA</t>
  </si>
  <si>
    <t>Genny Rocio</t>
  </si>
  <si>
    <t>Uicab Ballote</t>
  </si>
  <si>
    <t>de 6 A 12</t>
  </si>
  <si>
    <t>Teorías del Aprendizaje, Computación en la Enseñanza de las Matemáticas, Didáctica I y Didáctica II</t>
  </si>
  <si>
    <t>Taller de Servicio Social </t>
  </si>
  <si>
    <t>Herrera Hoyos</t>
  </si>
  <si>
    <t>COORDINACIÓN LA</t>
  </si>
  <si>
    <t>Guadalupe</t>
  </si>
  <si>
    <t>Siordia Montero</t>
  </si>
  <si>
    <t>Opt: Computación III</t>
  </si>
  <si>
    <t>A-OTROS</t>
  </si>
  <si>
    <t>Opt: Alta Dirección</t>
  </si>
  <si>
    <t>Gabriel </t>
  </si>
  <si>
    <t>Rodríguez</t>
  </si>
  <si>
    <t>Opt: Minería de Datos</t>
  </si>
  <si>
    <t>Yael</t>
  </si>
  <si>
    <t>Bobadilla Inclán</t>
  </si>
  <si>
    <t>EE-A (Opt)</t>
  </si>
  <si>
    <t>atencion horario</t>
  </si>
  <si>
    <t>Rocío </t>
  </si>
  <si>
    <t>Acosta Pech</t>
  </si>
  <si>
    <t>Estadística Bayesiana</t>
  </si>
  <si>
    <t>Argáez Sosa</t>
  </si>
  <si>
    <t>Opt: Introducción a Arduino</t>
  </si>
  <si>
    <t>4.5h</t>
  </si>
  <si>
    <t>LAB. ELEC/ROB</t>
  </si>
  <si>
    <t>mefi 5 y 7; en especial 5</t>
  </si>
  <si>
    <t>Fernando</t>
  </si>
  <si>
    <t>Ruiz Cardeña</t>
  </si>
  <si>
    <t>Opt: Procesamiento de Video</t>
  </si>
  <si>
    <t>mefi 5 y 7</t>
  </si>
  <si>
    <t>Hernández López</t>
  </si>
  <si>
    <t>Opt: Temas Selectos de Análisis Computacional de Reconocimiento de Patrones</t>
  </si>
  <si>
    <t>Erik/Nidiyare</t>
  </si>
  <si>
    <t>Molino/Hevia</t>
  </si>
  <si>
    <t>Ver maestría de Curi GPUs</t>
  </si>
  <si>
    <t>Taller de practicas  profesionales</t>
  </si>
  <si>
    <t>CUBÍCULO</t>
  </si>
  <si>
    <t>Murrieta Hernández</t>
  </si>
  <si>
    <t>Servicio social</t>
  </si>
  <si>
    <t>7°-8°</t>
  </si>
  <si>
    <t>CUBO</t>
  </si>
  <si>
    <t>Irma Noemí</t>
  </si>
  <si>
    <t>Trejo y Canché</t>
  </si>
  <si>
    <t>6°-7°</t>
  </si>
  <si>
    <t>LIBRE: Astronomía</t>
  </si>
  <si>
    <t>M</t>
  </si>
  <si>
    <t>4.5 hrs</t>
  </si>
  <si>
    <t>Jorge Carlos/Daniel</t>
  </si>
  <si>
    <t>Lugo Jiménez/Mena</t>
  </si>
  <si>
    <t>Opt: Curvas Elípticas</t>
  </si>
  <si>
    <t>Javier Arturo</t>
  </si>
  <si>
    <t>Díaz Vargas</t>
  </si>
  <si>
    <t>Opt: Análisis Funcional</t>
  </si>
  <si>
    <t>Eric José</t>
  </si>
  <si>
    <t>Ávila Vales</t>
  </si>
  <si>
    <t>Opt:Modelos Matemáticos con Ecuaciones Diferenciales</t>
  </si>
  <si>
    <t>Angel Gabriel</t>
  </si>
  <si>
    <t>Estrella González</t>
  </si>
  <si>
    <t>Opt: Métodos Selectos de Matemáticas Aplicadas</t>
  </si>
  <si>
    <t>5 hrs</t>
  </si>
  <si>
    <t>4h AULA-1H CC</t>
  </si>
  <si>
    <t>José Vidal</t>
  </si>
  <si>
    <t>Alcalá Burgos</t>
  </si>
  <si>
    <t>Opt: Geometría Hiperbólica</t>
  </si>
  <si>
    <t>Didier Adán</t>
  </si>
  <si>
    <t>Solís Gamboa</t>
  </si>
  <si>
    <t>Opt: Introducción a la Teoría de Nudos</t>
  </si>
  <si>
    <t>Luis Celso</t>
  </si>
  <si>
    <t>Chan Palomo</t>
  </si>
  <si>
    <t>Opt: Probabilidad y Medida</t>
  </si>
  <si>
    <t>4.5HRS</t>
  </si>
  <si>
    <t>Henry</t>
  </si>
  <si>
    <t>Pantí Trejo</t>
  </si>
  <si>
    <t>Opt: Análisis Funcional no Lineal</t>
  </si>
  <si>
    <t>Omar</t>
  </si>
  <si>
    <t>Muñiz Pérez</t>
  </si>
  <si>
    <t>Opt: Topología II</t>
  </si>
  <si>
    <t>José María</t>
  </si>
  <si>
    <t>Cantarero López</t>
  </si>
  <si>
    <t>Opt: Algebras de Lie</t>
  </si>
  <si>
    <t>María Isabel</t>
  </si>
  <si>
    <t>Hernández</t>
  </si>
  <si>
    <t>Opt: Programación Funcional, Javascript avanzado con NodeJS y UnderscoreJS (AC:Programación en la WEB )</t>
  </si>
  <si>
    <t>Daniel</t>
  </si>
  <si>
    <t>Castañeda</t>
  </si>
  <si>
    <t>Opt: Emprendimiento e innovación (AC: Emprendimiento)</t>
  </si>
  <si>
    <t># alumnos?, libre?</t>
  </si>
  <si>
    <t>Javier</t>
  </si>
  <si>
    <t>Olán</t>
  </si>
  <si>
    <t>Opt: SQL Avanzado (AC: Base de Datos)</t>
  </si>
  <si>
    <t>Julio</t>
  </si>
  <si>
    <t>Díaz Mendoza</t>
  </si>
  <si>
    <t>Opt: Introducción a Internet de Todo (AC: Programación en la WEB )</t>
  </si>
  <si>
    <t>Sergio</t>
  </si>
  <si>
    <t>Cervera Loeza</t>
  </si>
  <si>
    <t>1s</t>
  </si>
  <si>
    <t>Cambranes Martínez</t>
  </si>
  <si>
    <t>Libre:  Astronomía de Espacio Profundo</t>
  </si>
  <si>
    <t>FMAT</t>
  </si>
  <si>
    <t>3h</t>
  </si>
  <si>
    <t>viernes a las 17:30 para lem y la</t>
  </si>
  <si>
    <t>Libre: Relaciones humanas </t>
  </si>
  <si>
    <t>2.5h</t>
  </si>
  <si>
    <t>jueves a las 11 para lis y lcc</t>
  </si>
  <si>
    <t>Víctor</t>
  </si>
  <si>
    <t>Libre: </t>
  </si>
  <si>
    <t>miércoles y viernes de 12:00 a 13:30.</t>
  </si>
  <si>
    <t>Erik </t>
  </si>
  <si>
    <t>Baqueiro Victorín</t>
  </si>
  <si>
    <t>Libre: Micro ficciones: palabra, imagen y escena</t>
  </si>
  <si>
    <t>3h 2s</t>
  </si>
  <si>
    <t>Mi y V de 12 a 13:30</t>
  </si>
  <si>
    <t>Randia Escalante</t>
  </si>
  <si>
    <t>Libre: Herramientas para la comunicación científica</t>
  </si>
  <si>
    <t>actuaria y lem viernes 5:30 pm</t>
  </si>
  <si>
    <t>Heredia López</t>
  </si>
  <si>
    <t>Libre: Mantenimiento básico para equipo de cómputo</t>
  </si>
  <si>
    <t>Institucional</t>
  </si>
  <si>
    <t>4h</t>
  </si>
  <si>
    <t>LAB.MANTO</t>
  </si>
  <si>
    <t>L y V 9:30, 2 grupos</t>
  </si>
  <si>
    <t>María del Carmen</t>
  </si>
  <si>
    <t>Zozaya Ayuso</t>
  </si>
  <si>
    <t>Álgebra</t>
  </si>
  <si>
    <t>MCM</t>
  </si>
  <si>
    <t>Dr. José Alejandro </t>
  </si>
  <si>
    <t>Lara Rodríguez</t>
  </si>
  <si>
    <t>Álgebra Homológica II</t>
  </si>
  <si>
    <t>NO</t>
  </si>
  <si>
    <t>Dr. Javier Arturo </t>
  </si>
  <si>
    <t>Análisis Matemático</t>
  </si>
  <si>
    <t>Dr. Ángel Gabriel </t>
  </si>
  <si>
    <t>Análisis Multivariado Avanzado</t>
  </si>
  <si>
    <t>Dr. Luis Alfonso </t>
  </si>
  <si>
    <t>Rodríguez Carvajal</t>
  </si>
  <si>
    <t>Categorías Abelianas II</t>
  </si>
  <si>
    <t>Dr. Jesús Efrén </t>
  </si>
  <si>
    <t>Pérez Terrazas</t>
  </si>
  <si>
    <t>Computación Científica</t>
  </si>
  <si>
    <t>Dr. Gabriel </t>
  </si>
  <si>
    <t>Geometría Algebraica</t>
  </si>
  <si>
    <t>Dr. Víctor Manuel </t>
  </si>
  <si>
    <t>Bautista Ancona</t>
  </si>
  <si>
    <t>Geometría Hiperbólica Compleja II</t>
  </si>
  <si>
    <t>Dr. Waldemar Del Jesús/Dr. Juan Pablo </t>
  </si>
  <si>
    <t>Barrera Vargas /Navarrete Carrillo</t>
  </si>
  <si>
    <t>Geometría Semi-Riemanniana</t>
  </si>
  <si>
    <t>Dr. Didier Adán </t>
  </si>
  <si>
    <t>Inferencia en Procesos Estocásticos</t>
  </si>
  <si>
    <t>Dr. José Luis </t>
  </si>
  <si>
    <t>Métodos de Teoría de Homotopía II</t>
  </si>
  <si>
    <t>Dr. Jose María </t>
  </si>
  <si>
    <t>Representaciones de Álgebras de Artin I</t>
  </si>
  <si>
    <t>Seminario de Investigación</t>
  </si>
  <si>
    <t>Dr. Aarón Abraham </t>
  </si>
  <si>
    <t>Aguayo González</t>
  </si>
  <si>
    <t>Seminario de Tesis II</t>
  </si>
  <si>
    <t>Dr. Luis Alfonso/Dr. Víctor Emmanuel </t>
  </si>
  <si>
    <t>Rodríguez Carvajal /Uc Cetina</t>
  </si>
  <si>
    <t>Dr. Jose María/Dr. Javier Arturo </t>
  </si>
  <si>
    <t>Cantarero López/Díaz Vargas</t>
  </si>
  <si>
    <t>Dr. Jorge Armando/Dr. José Luis</t>
  </si>
  <si>
    <t>Argáez Sosa/Batún Cutz</t>
  </si>
  <si>
    <t>Barrera Vargas/ Navarrete Carrillo</t>
  </si>
  <si>
    <t>Teoría de Invariantes Geométricos</t>
  </si>
  <si>
    <t>Tópicos Selectos de Geometría Compleja</t>
  </si>
  <si>
    <t>Topicos Selectos de Geometría Métrica</t>
  </si>
  <si>
    <t>Diseños Experimentales</t>
  </si>
  <si>
    <t>EE</t>
  </si>
  <si>
    <t>M.C. Salvador </t>
  </si>
  <si>
    <t>Medina Peralta</t>
  </si>
  <si>
    <t>Análisis Multivariado</t>
  </si>
  <si>
    <t>Dr. Luis </t>
  </si>
  <si>
    <t>Modelos de Regresión</t>
  </si>
  <si>
    <t>Estadística no Paramétrica</t>
  </si>
  <si>
    <t>Dra. Rocio </t>
  </si>
  <si>
    <t>Estadística Bayesiana y Teoría de Desiciones</t>
  </si>
  <si>
    <t>Dr. Jorge A. </t>
  </si>
  <si>
    <t>Matemáticas </t>
  </si>
  <si>
    <t>M.C. Carlos </t>
  </si>
  <si>
    <t>Estadística y Probabilidad</t>
  </si>
  <si>
    <t>Dr. Henry </t>
  </si>
  <si>
    <t>MCC</t>
  </si>
  <si>
    <t>Dr. Ricardo </t>
  </si>
  <si>
    <t>Legarda Sáenz</t>
  </si>
  <si>
    <t>Matemáticas Discretas</t>
  </si>
  <si>
    <t>Dr. Arturo </t>
  </si>
  <si>
    <t>Espinosa Romero</t>
  </si>
  <si>
    <t>Teoría de Computación</t>
  </si>
  <si>
    <t>Dr. Fracisco </t>
  </si>
  <si>
    <t>Madera Ramírez</t>
  </si>
  <si>
    <t>Paradigmas de Programación</t>
  </si>
  <si>
    <t>Dr. Francisco </t>
  </si>
  <si>
    <t>Sistemas de Recomendación</t>
  </si>
  <si>
    <t>Dr. Víctor /Alfredo</t>
  </si>
  <si>
    <t>Menéndez Domínguez /Zapata</t>
  </si>
  <si>
    <t>Diseño de Experimentos</t>
  </si>
  <si>
    <t>Programación de GPUs</t>
  </si>
  <si>
    <t>MCC, opt lic</t>
  </si>
  <si>
    <t>Dr. Fernando </t>
  </si>
  <si>
    <t>Curi Quintal</t>
  </si>
  <si>
    <t>Introducción a la navegación autónoma de robots</t>
  </si>
  <si>
    <t>Dr. Jorge </t>
  </si>
  <si>
    <t>Ríos Martínez</t>
  </si>
  <si>
    <t>Visión Tridimensional</t>
  </si>
  <si>
    <t>Renderización con GPUs Shaders</t>
  </si>
  <si>
    <t>Seminario de Tesis II (Mario Campos)</t>
  </si>
  <si>
    <t>Seminario de Tesis II (Geenkel Coss)</t>
  </si>
  <si>
    <t>Dr. Carlos </t>
  </si>
  <si>
    <t>Seminario de Tesis II (Gian Cuello)</t>
  </si>
  <si>
    <t>Dr. Víctor </t>
  </si>
  <si>
    <t>Uc Cetina</t>
  </si>
  <si>
    <t>Seminario de Tesis II (Rodrigo Cuevas)</t>
  </si>
  <si>
    <t>Dr. Arturo/Dr. Ricardo</t>
  </si>
  <si>
    <t>Espinosa Romero /Legarda Sáenz</t>
  </si>
  <si>
    <t>Seminario de Tesis II (Raúl Chablé)</t>
  </si>
  <si>
    <t>Seminario de Tesis II (Alberto Dzay)</t>
  </si>
  <si>
    <t>Dr. Francisco/Dr. Fernando</t>
  </si>
  <si>
    <t>Madera Ramírez /Curi Quintal</t>
  </si>
  <si>
    <t>Seminario de Tesis II (Rajiv González)</t>
  </si>
  <si>
    <t>Seminario de Tesis II (Mildred González)</t>
  </si>
  <si>
    <t>Seminario de Tesis II (Virginio Tun)</t>
  </si>
  <si>
    <t>Dr. Victor </t>
  </si>
  <si>
    <t>ECUACIONES DIFERENCIALES</t>
  </si>
  <si>
    <t>IB</t>
  </si>
  <si>
    <t>FIQ</t>
  </si>
  <si>
    <t>Felipe</t>
  </si>
  <si>
    <t>Rosado Vázquez</t>
  </si>
  <si>
    <t>ESTADISTICA APLICADA G2</t>
  </si>
  <si>
    <t>IIL</t>
  </si>
  <si>
    <t>FELIPE</t>
  </si>
  <si>
    <t>PROBABILIDAD Y ESTADISTICA</t>
  </si>
  <si>
    <t>PROGRAMACION PARA INGENIEROS G3</t>
  </si>
  <si>
    <t>IQI</t>
  </si>
  <si>
    <t>ALGEBRA SUPERIOR/TEMAS DE MATEMATICAS/MATEMATICAS FINITAS G3</t>
  </si>
  <si>
    <t>CB1</t>
  </si>
  <si>
    <t>MIGUEL ANGEL</t>
  </si>
  <si>
    <t>CAN EK</t>
  </si>
  <si>
    <t>METODOS NUMERICOS G1</t>
  </si>
  <si>
    <t>IIL-IA-IB</t>
  </si>
  <si>
    <t>CALCULO DIFERENCIAL E INTEGRAL </t>
  </si>
  <si>
    <t>CB3</t>
  </si>
  <si>
    <t>R</t>
  </si>
  <si>
    <t>MEyA-MEFI</t>
  </si>
  <si>
    <t>METODOS NUMERICOS SABATINO</t>
  </si>
  <si>
    <t>IIL-IQI-IA-IB</t>
  </si>
  <si>
    <t>RAUL</t>
  </si>
  <si>
    <t>DUARTE ACHACH</t>
  </si>
  <si>
    <t>COMPUTACION/PROGRAMACION PARA INGENIERIA/PROGRAMACION/INFORMATICA AVANZADA</t>
  </si>
  <si>
    <t>IQI-QI-IIL-IA-IB</t>
  </si>
  <si>
    <t>ALGEBRA LINEAL</t>
  </si>
  <si>
    <t>IB-IA-IQI</t>
  </si>
  <si>
    <t>HEIDY</t>
  </si>
  <si>
    <t>ESCAMILLA PUC</t>
  </si>
  <si>
    <t>CALCULO DIFERENCIA E INTEGRAL G1</t>
  </si>
  <si>
    <t>HEYDI</t>
  </si>
  <si>
    <t>ECUACIONES DIFERENCIALES G1</t>
  </si>
  <si>
    <t>IIL-QI-IA-IB-LIQA</t>
  </si>
  <si>
    <t>INFORMATICA BASICA G1</t>
  </si>
  <si>
    <t>DANIEL</t>
  </si>
  <si>
    <t>G. CANTÓN PUERTO</t>
  </si>
  <si>
    <t>CALCULO DIGITAL NUMERICO</t>
  </si>
  <si>
    <t>LIQA</t>
  </si>
  <si>
    <t>PROGRAMACION PARA INGENIEROS G2</t>
  </si>
  <si>
    <t>METODOS NUMERICOS I G2</t>
  </si>
  <si>
    <t>PROGRAMACION</t>
  </si>
  <si>
    <t>IA-IB</t>
  </si>
  <si>
    <t>IB-IA</t>
  </si>
  <si>
    <t>PROGRAMACION PARA INGENIEROS G1</t>
  </si>
  <si>
    <t>ALGEBRA SUPERIOR/TEMAS DE MATEMATICAS/MATEMATICAS FINITAS G2</t>
  </si>
  <si>
    <t>OSCAR</t>
  </si>
  <si>
    <t>MUÑOZ CARBALLO</t>
  </si>
  <si>
    <t>CALCULO DIFERENCIAL E INTEGRAL</t>
  </si>
  <si>
    <t>IA-IB-IQI</t>
  </si>
  <si>
    <t>METODOS NUMERICOS I G1</t>
  </si>
  <si>
    <t>DENNIS RAFAEL</t>
  </si>
  <si>
    <t>TUYUB PUC</t>
  </si>
  <si>
    <t>ALGEBRA SUPERIOR/TEMAS DE MATEMATICAS/MATEMATICAS FINITAS G5</t>
  </si>
  <si>
    <t>No</t>
  </si>
  <si>
    <t>Grado</t>
  </si>
  <si>
    <t>Nombre</t>
  </si>
  <si>
    <t>Apellido</t>
  </si>
  <si>
    <t>Hrs</t>
  </si>
  <si>
    <t>Obligatorias</t>
  </si>
  <si>
    <t>Ob.Compartida</t>
  </si>
  <si>
    <t>Optativas</t>
  </si>
  <si>
    <t>Op.Compartida</t>
  </si>
  <si>
    <t>Posgrado</t>
  </si>
  <si>
    <t>Comp Posg</t>
  </si>
  <si>
    <t>Total</t>
  </si>
  <si>
    <t>Hrs.Presen   Obligatoria</t>
  </si>
  <si>
    <t>Horas Optativas</t>
  </si>
  <si>
    <t>Horas Posgrado</t>
  </si>
  <si>
    <t>Horas FIQ</t>
  </si>
  <si>
    <t>TOTAL Horas</t>
  </si>
  <si>
    <t>CATEGORÍA</t>
  </si>
  <si>
    <t>GESTIÓN</t>
  </si>
  <si>
    <t>Dr. </t>
  </si>
  <si>
    <t>Aarón Abraham</t>
  </si>
  <si>
    <t>INVESTIGADOR</t>
  </si>
  <si>
    <t>Dr.</t>
  </si>
  <si>
    <t>Aguilar Vera</t>
  </si>
  <si>
    <t>M. en C.</t>
  </si>
  <si>
    <t>Antonio Armando</t>
  </si>
  <si>
    <t>Aguileta Güemez</t>
  </si>
  <si>
    <t>L.M. </t>
  </si>
  <si>
    <t>José </t>
  </si>
  <si>
    <t>Andueza Pech</t>
  </si>
  <si>
    <t>Eddie</t>
  </si>
  <si>
    <t>Aparicio Landa</t>
  </si>
  <si>
    <t>COORD. LEM</t>
  </si>
  <si>
    <t>Jorge Armando</t>
  </si>
  <si>
    <t>JEFE UPI</t>
  </si>
  <si>
    <t>Enrique</t>
  </si>
  <si>
    <t>COORD. LCC</t>
  </si>
  <si>
    <t>Waldemar</t>
  </si>
  <si>
    <t>Barrera Vargas</t>
  </si>
  <si>
    <t>Luis Ramiro</t>
  </si>
  <si>
    <t>M.C.M.</t>
  </si>
  <si>
    <t>Víctor Manuel</t>
  </si>
  <si>
    <t>COORD. MCM</t>
  </si>
  <si>
    <t>M. en C. </t>
  </si>
  <si>
    <t>Miguel Ángel</t>
  </si>
  <si>
    <t>Can Ek</t>
  </si>
  <si>
    <t>COORD. LIS</t>
  </si>
  <si>
    <t>M.G.T.I.</t>
  </si>
  <si>
    <t>Enriqueta</t>
  </si>
  <si>
    <t>Castellanos Bolaños</t>
  </si>
  <si>
    <t>L.C.C.</t>
  </si>
  <si>
    <t>Sergio Antonio</t>
  </si>
  <si>
    <t>Act.</t>
  </si>
  <si>
    <t>María Auxilio</t>
  </si>
  <si>
    <t>Chan García</t>
  </si>
  <si>
    <t>Luís Celso</t>
  </si>
  <si>
    <t>L.C.C. </t>
  </si>
  <si>
    <t>Martín Leonel</t>
  </si>
  <si>
    <t>Alejandro</t>
  </si>
  <si>
    <t>Cobá Magaña</t>
  </si>
  <si>
    <t>Dr</t>
  </si>
  <si>
    <t>Luis Fernando</t>
  </si>
  <si>
    <t>COORD. MCC</t>
  </si>
  <si>
    <t>Ing. </t>
  </si>
  <si>
    <t>Julio César</t>
  </si>
  <si>
    <t>Díaz Ulloa</t>
  </si>
  <si>
    <t>PERMISO</t>
  </si>
  <si>
    <t>Raúl</t>
  </si>
  <si>
    <t>Duarte Achach</t>
  </si>
  <si>
    <t>Heidy Cecilia</t>
  </si>
  <si>
    <t>Escamilla Puc</t>
  </si>
  <si>
    <t>Arturo</t>
  </si>
  <si>
    <t>Ángel </t>
  </si>
  <si>
    <t>Rodrigo</t>
  </si>
  <si>
    <t>Esparza Sánchez</t>
  </si>
  <si>
    <t>GESTOR TECNOLÓGICO</t>
  </si>
  <si>
    <t>MOCE</t>
  </si>
  <si>
    <t>Sharon</t>
  </si>
  <si>
    <t>Escobar Díaz</t>
  </si>
  <si>
    <t>LCC.</t>
  </si>
  <si>
    <t>G. Cantón Puerto</t>
  </si>
  <si>
    <t>Dra.</t>
  </si>
  <si>
    <t>Gerardo Emilio</t>
  </si>
  <si>
    <t>García Almeida</t>
  </si>
  <si>
    <t>René Israel</t>
  </si>
  <si>
    <t>RESP. DEPORTES</t>
  </si>
  <si>
    <t>Juan Francisco</t>
  </si>
  <si>
    <t>RESP. TUTORÍAS</t>
  </si>
  <si>
    <t>I.S.C.</t>
  </si>
  <si>
    <t>Ernesto Antonio</t>
  </si>
  <si>
    <t>Guerrero Lara</t>
  </si>
  <si>
    <t>UNI. EXTENSIÓN</t>
  </si>
  <si>
    <t>Francisco José</t>
  </si>
  <si>
    <t>Carlos Humberto</t>
  </si>
  <si>
    <t>Martha Imelda</t>
  </si>
  <si>
    <t>Jarero Kumul</t>
  </si>
  <si>
    <t>SEC. ACADÉMICA</t>
  </si>
  <si>
    <t>María Diódora</t>
  </si>
  <si>
    <t>Kantún Chim</t>
  </si>
  <si>
    <t>Ricardo </t>
  </si>
  <si>
    <t>Edwin Jesús</t>
  </si>
  <si>
    <t>León Bojórquez</t>
  </si>
  <si>
    <t>MAESTRO CONSEJERO</t>
  </si>
  <si>
    <t>Salvador</t>
  </si>
  <si>
    <t>Anabel</t>
  </si>
  <si>
    <t>Martín González</t>
  </si>
  <si>
    <t>Victor Hugo</t>
  </si>
  <si>
    <t>Menéndez Domínguez</t>
  </si>
  <si>
    <t>César Hernán</t>
  </si>
  <si>
    <t>Carlos Benito</t>
  </si>
  <si>
    <t>Mojica Ruíz</t>
  </si>
  <si>
    <t>SEC. ADMINISTRATIVO</t>
  </si>
  <si>
    <t>Gabriel</t>
  </si>
  <si>
    <t>COORD. LIC</t>
  </si>
  <si>
    <t>Juan Pablo</t>
  </si>
  <si>
    <t>Navarrete Carrillo</t>
  </si>
  <si>
    <t>José Matías </t>
  </si>
  <si>
    <t>Navarro Soza</t>
  </si>
  <si>
    <t>SABÁTICO PROX SEMESTRE</t>
  </si>
  <si>
    <t>RESP. SEGUIMIENTO EGRESADOS</t>
  </si>
  <si>
    <t>COORD. EE</t>
  </si>
  <si>
    <t>Pasos Ruiz</t>
  </si>
  <si>
    <t>M.I.A.</t>
  </si>
  <si>
    <t>Josefina Irene</t>
  </si>
  <si>
    <t>Peniche Ayora</t>
  </si>
  <si>
    <t>Ramon</t>
  </si>
  <si>
    <t>DIRECTOR</t>
  </si>
  <si>
    <t>Efrén</t>
  </si>
  <si>
    <t>Emilio Gabriel</t>
  </si>
  <si>
    <t>Rejón Herrera</t>
  </si>
  <si>
    <t>Reyes Magaña</t>
  </si>
  <si>
    <t>RESP. CULTURA</t>
  </si>
  <si>
    <t>Luis</t>
  </si>
  <si>
    <t>Proyecto SEFOTUR</t>
  </si>
  <si>
    <t>RESP. EVALUACIÓN DOCENTE MEYA</t>
  </si>
  <si>
    <t>Felipe de Jesús</t>
  </si>
  <si>
    <t>Carlos Jacob</t>
  </si>
  <si>
    <t>Rubio Barrios</t>
  </si>
  <si>
    <t>Fernando Alberto</t>
  </si>
  <si>
    <t>M.C. </t>
  </si>
  <si>
    <t>Joel Humberto</t>
  </si>
  <si>
    <t>Sánchez Paz</t>
  </si>
  <si>
    <t>Pedro David</t>
  </si>
  <si>
    <t>RESP. OLIMPIADA</t>
  </si>
  <si>
    <t>Laura</t>
  </si>
  <si>
    <t>Sánchez Leal</t>
  </si>
  <si>
    <t>Técnica académica</t>
  </si>
  <si>
    <t>M.I.E.</t>
  </si>
  <si>
    <t>Otilio</t>
  </si>
  <si>
    <t>Santos Aguilar</t>
  </si>
  <si>
    <t>Guadalupe Soledad</t>
  </si>
  <si>
    <t>COORD. LA</t>
  </si>
  <si>
    <t>Landy Elena</t>
  </si>
  <si>
    <t>Sosa Moguel</t>
  </si>
  <si>
    <t>M. en Est.</t>
  </si>
  <si>
    <t>Luci</t>
  </si>
  <si>
    <t>Torres Sánchez</t>
  </si>
  <si>
    <t>SABÁTICO PROX. SEMESTRE</t>
  </si>
  <si>
    <t>COORD. LM</t>
  </si>
  <si>
    <t>Dennis Rafael</t>
  </si>
  <si>
    <t>Tuyub Puc</t>
  </si>
  <si>
    <t>Felipe Reyes</t>
  </si>
  <si>
    <t>Tuz Poot</t>
  </si>
  <si>
    <t>Victor</t>
  </si>
  <si>
    <t>Ucán Pech</t>
  </si>
  <si>
    <t>Miguel Ángel </t>
  </si>
  <si>
    <t>CIMAT</t>
  </si>
  <si>
    <t>Genny Rocío</t>
  </si>
  <si>
    <t>RESP. MOVILIDAD</t>
  </si>
  <si>
    <t>MF.</t>
  </si>
  <si>
    <t>Raúl Humberto</t>
  </si>
  <si>
    <t>Vallado Fernández</t>
  </si>
  <si>
    <t>Víctor Fernando</t>
  </si>
  <si>
    <t>Celia</t>
  </si>
  <si>
    <t>Villanueva Novelo</t>
  </si>
  <si>
    <t>M. T.</t>
  </si>
  <si>
    <t>Cobá Arias</t>
  </si>
  <si>
    <t>Daniel </t>
  </si>
  <si>
    <t>Mena</t>
  </si>
  <si>
    <t>PROF. FIQ</t>
  </si>
  <si>
    <t>Lesie Mariel</t>
  </si>
  <si>
    <t>Torres Burgos</t>
  </si>
  <si>
    <t>MTI</t>
  </si>
  <si>
    <t>Israel</t>
  </si>
  <si>
    <t>Novelo Zel</t>
  </si>
  <si>
    <t>MC</t>
  </si>
  <si>
    <t>Karla Margarita</t>
  </si>
  <si>
    <t>Oscar</t>
  </si>
  <si>
    <t>Muñoz Carballo</t>
  </si>
  <si>
    <t>20+20</t>
  </si>
  <si>
    <t>Lourdes</t>
  </si>
  <si>
    <t>Sansores</t>
  </si>
  <si>
    <t>PENDIENTE</t>
  </si>
  <si>
    <t>PROFESOR</t>
  </si>
  <si>
    <t>Erika Fabiola</t>
  </si>
  <si>
    <t>Rivero Esquivel</t>
  </si>
  <si>
    <t>Vidal</t>
  </si>
  <si>
    <t>Omegar </t>
  </si>
  <si>
    <t>Calvo Andrade</t>
  </si>
  <si>
    <t>Lic.</t>
  </si>
  <si>
    <t>Nidia Guadalupe</t>
  </si>
  <si>
    <t>López Flores</t>
  </si>
  <si>
    <t>MEDIO TIEMPO</t>
  </si>
  <si>
    <t>M.G.</t>
  </si>
  <si>
    <t>PROF. POR ASIGNATURA</t>
  </si>
  <si>
    <t>M.C.</t>
  </si>
  <si>
    <t>Contreras</t>
  </si>
  <si>
    <t>PROF. X HORAS</t>
  </si>
  <si>
    <t>Alfredo</t>
  </si>
  <si>
    <t>Zapata</t>
  </si>
  <si>
    <t>Gamaliel</t>
  </si>
  <si>
    <t>Blé González</t>
  </si>
  <si>
    <t>Guillermo </t>
  </si>
  <si>
    <t>Ortiz Tamez</t>
  </si>
  <si>
    <t>Molino</t>
  </si>
  <si>
    <t>Dra. </t>
  </si>
  <si>
    <t>Nidiyare</t>
  </si>
  <si>
    <t>Hevia Montiel</t>
  </si>
  <si>
    <t>Javier  </t>
  </si>
  <si>
    <t>MM</t>
  </si>
  <si>
    <t>Erik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</si>
</sst>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\-MMM"/>
    <numFmt numFmtId="167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70C0"/>
      <name val="Arial"/>
      <family val="2"/>
      <charset val="1"/>
    </font>
    <font>
      <sz val="9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8FAADC"/>
      </patternFill>
    </fill>
    <fill>
      <patternFill patternType="solid">
        <fgColor rgb="FF8FAADC"/>
        <bgColor rgb="FFAFABAB"/>
      </patternFill>
    </fill>
    <fill>
      <patternFill patternType="solid">
        <fgColor rgb="FFB4C7E7"/>
        <bgColor rgb="FFCCCCFF"/>
      </patternFill>
    </fill>
    <fill>
      <patternFill patternType="solid">
        <fgColor rgb="FFAFABAB"/>
        <bgColor rgb="FF8FAADC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70C0"/>
      </patternFill>
    </fill>
    <fill>
      <patternFill patternType="solid">
        <fgColor rgb="FF7030A0"/>
        <bgColor rgb="FF993366"/>
      </patternFill>
    </fill>
    <fill>
      <patternFill patternType="solid">
        <fgColor rgb="FFC55A11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10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11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11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11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11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11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5B9BD5"/>
      <rgbColor rgb="FF8FAADC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2D050"/>
      <rgbColor rgb="FFFFC000"/>
      <rgbColor rgb="FFFF9900"/>
      <rgbColor rgb="FFC55A11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1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O12" activeCellId="0" sqref="O12"/>
    </sheetView>
  </sheetViews>
  <sheetFormatPr defaultRowHeight="12.75"/>
  <cols>
    <col collapsed="false" hidden="false" max="1" min="1" style="1" width="4.38265306122449"/>
    <col collapsed="false" hidden="false" max="2" min="2" style="1" width="28.7704081632653"/>
    <col collapsed="false" hidden="false" max="3" min="3" style="2" width="12.1020408163265"/>
    <col collapsed="false" hidden="false" max="4" min="4" style="1" width="8.96428571428571"/>
    <col collapsed="false" hidden="false" max="5" min="5" style="3" width="5.23979591836735"/>
    <col collapsed="false" hidden="false" max="6" min="6" style="2" width="6.66836734693878"/>
    <col collapsed="false" hidden="false" max="7" min="7" style="1" width="10.9591836734694"/>
    <col collapsed="false" hidden="false" max="8" min="8" style="1" width="6.5765306122449"/>
    <col collapsed="false" hidden="false" max="9" min="9" style="1" width="12.1020408163265"/>
    <col collapsed="false" hidden="false" max="11" min="10" style="1" width="7.62244897959184"/>
    <col collapsed="false" hidden="false" max="12" min="12" style="4" width="47.265306122449"/>
    <col collapsed="false" hidden="true" max="13" min="13" style="1" width="0"/>
    <col collapsed="false" hidden="false" max="14" min="14" style="1" width="22.9642857142857"/>
    <col collapsed="false" hidden="false" max="15" min="15" style="1" width="22.3928571428571"/>
    <col collapsed="false" hidden="false" max="16" min="16" style="1" width="34.780612244898"/>
    <col collapsed="false" hidden="false" max="1025" min="17" style="1" width="10.9591836734694"/>
  </cols>
  <sheetData>
    <row r="1" s="9" customFormat="true" ht="13.8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6" t="s">
        <v>7</v>
      </c>
      <c r="I1" s="7" t="s">
        <v>8</v>
      </c>
      <c r="J1" s="5" t="s">
        <v>9</v>
      </c>
      <c r="K1" s="5" t="s">
        <v>10</v>
      </c>
      <c r="L1" s="7" t="s">
        <v>11</v>
      </c>
      <c r="M1" s="8" t="s">
        <v>2</v>
      </c>
      <c r="N1" s="5" t="s">
        <v>12</v>
      </c>
      <c r="O1" s="5" t="s">
        <v>13</v>
      </c>
      <c r="P1" s="5" t="s">
        <v>14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3.8" hidden="false" customHeight="false" outlineLevel="0" collapsed="false">
      <c r="A2" s="10" t="n">
        <f aca="false">ROW()-1</f>
        <v>1</v>
      </c>
      <c r="B2" s="11" t="s">
        <v>15</v>
      </c>
      <c r="C2" s="12" t="s">
        <v>16</v>
      </c>
      <c r="D2" s="12" t="s">
        <v>17</v>
      </c>
      <c r="E2" s="13" t="n">
        <v>1</v>
      </c>
      <c r="F2" s="14" t="s">
        <v>18</v>
      </c>
      <c r="G2" s="15" t="s">
        <v>19</v>
      </c>
      <c r="H2" s="16" t="s">
        <v>20</v>
      </c>
      <c r="I2" s="17" t="s">
        <v>21</v>
      </c>
      <c r="J2" s="9" t="n">
        <v>64</v>
      </c>
      <c r="K2" s="9" t="n">
        <v>64</v>
      </c>
      <c r="L2" s="18"/>
      <c r="M2" s="19" t="s">
        <v>22</v>
      </c>
      <c r="N2" s="19" t="s">
        <v>23</v>
      </c>
      <c r="O2" s="19" t="s">
        <v>24</v>
      </c>
      <c r="P2" s="19" t="s">
        <v>25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0" t="n">
        <f aca="false">ROW()-1</f>
        <v>2</v>
      </c>
      <c r="B3" s="11" t="s">
        <v>26</v>
      </c>
      <c r="C3" s="12" t="s">
        <v>27</v>
      </c>
      <c r="D3" s="12" t="s">
        <v>17</v>
      </c>
      <c r="E3" s="13" t="n">
        <v>2</v>
      </c>
      <c r="F3" s="14" t="s">
        <v>18</v>
      </c>
      <c r="G3" s="15" t="s">
        <v>19</v>
      </c>
      <c r="H3" s="16" t="s">
        <v>20</v>
      </c>
      <c r="I3" s="17" t="s">
        <v>21</v>
      </c>
      <c r="J3" s="19" t="n">
        <v>64</v>
      </c>
      <c r="K3" s="19" t="n">
        <v>64</v>
      </c>
      <c r="L3" s="18"/>
      <c r="M3" s="19" t="s">
        <v>28</v>
      </c>
      <c r="N3" s="19" t="s">
        <v>29</v>
      </c>
      <c r="O3" s="19" t="s">
        <v>30</v>
      </c>
      <c r="P3" s="19" t="s">
        <v>25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20" t="n">
        <f aca="false">ROW()-1</f>
        <v>3</v>
      </c>
      <c r="B4" s="11" t="s">
        <v>31</v>
      </c>
      <c r="C4" s="12" t="s">
        <v>32</v>
      </c>
      <c r="D4" s="12" t="s">
        <v>17</v>
      </c>
      <c r="E4" s="13" t="n">
        <v>3</v>
      </c>
      <c r="F4" s="14" t="s">
        <v>18</v>
      </c>
      <c r="G4" s="15" t="s">
        <v>19</v>
      </c>
      <c r="H4" s="16" t="s">
        <v>20</v>
      </c>
      <c r="I4" s="15" t="s">
        <v>21</v>
      </c>
      <c r="J4" s="9" t="n">
        <v>64</v>
      </c>
      <c r="K4" s="9" t="n">
        <v>64</v>
      </c>
      <c r="L4" s="18"/>
      <c r="M4" s="19" t="s">
        <v>33</v>
      </c>
      <c r="N4" s="19" t="s">
        <v>34</v>
      </c>
      <c r="O4" s="19" t="s">
        <v>35</v>
      </c>
      <c r="P4" s="19" t="s">
        <v>25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20" t="n">
        <f aca="false">ROW()-1</f>
        <v>4</v>
      </c>
      <c r="B5" s="21" t="s">
        <v>36</v>
      </c>
      <c r="C5" s="22" t="s">
        <v>37</v>
      </c>
      <c r="D5" s="23" t="s">
        <v>17</v>
      </c>
      <c r="E5" s="24" t="n">
        <v>4</v>
      </c>
      <c r="F5" s="22" t="s">
        <v>18</v>
      </c>
      <c r="G5" s="15" t="s">
        <v>19</v>
      </c>
      <c r="H5" s="25" t="s">
        <v>20</v>
      </c>
      <c r="I5" s="26" t="s">
        <v>21</v>
      </c>
      <c r="J5" s="26" t="n">
        <v>64</v>
      </c>
      <c r="K5" s="26" t="n">
        <v>64</v>
      </c>
      <c r="L5" s="0"/>
      <c r="M5" s="19" t="s">
        <v>38</v>
      </c>
      <c r="N5" s="19" t="s">
        <v>39</v>
      </c>
      <c r="O5" s="19" t="s">
        <v>40</v>
      </c>
      <c r="P5" s="19" t="s">
        <v>25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0" t="n">
        <f aca="false">ROW()-1</f>
        <v>5</v>
      </c>
      <c r="B6" s="27" t="s">
        <v>41</v>
      </c>
      <c r="C6" s="12" t="s">
        <v>42</v>
      </c>
      <c r="D6" s="12" t="s">
        <v>17</v>
      </c>
      <c r="E6" s="28" t="n">
        <v>5</v>
      </c>
      <c r="F6" s="14" t="s">
        <v>18</v>
      </c>
      <c r="G6" s="15" t="s">
        <v>19</v>
      </c>
      <c r="H6" s="16" t="s">
        <v>20</v>
      </c>
      <c r="I6" s="15" t="s">
        <v>21</v>
      </c>
      <c r="J6" s="9" t="n">
        <v>64</v>
      </c>
      <c r="K6" s="9" t="n">
        <v>64</v>
      </c>
      <c r="L6" s="0"/>
      <c r="M6" s="19" t="s">
        <v>43</v>
      </c>
      <c r="N6" s="19" t="s">
        <v>44</v>
      </c>
      <c r="O6" s="19" t="s">
        <v>45</v>
      </c>
      <c r="P6" s="19" t="s">
        <v>25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0" t="n">
        <f aca="false">ROW()-1</f>
        <v>6</v>
      </c>
      <c r="B7" s="27" t="s">
        <v>46</v>
      </c>
      <c r="C7" s="12" t="s">
        <v>42</v>
      </c>
      <c r="D7" s="12" t="s">
        <v>17</v>
      </c>
      <c r="E7" s="28" t="n">
        <v>6</v>
      </c>
      <c r="F7" s="14" t="s">
        <v>18</v>
      </c>
      <c r="G7" s="15" t="s">
        <v>19</v>
      </c>
      <c r="H7" s="16" t="s">
        <v>20</v>
      </c>
      <c r="I7" s="15" t="s">
        <v>21</v>
      </c>
      <c r="J7" s="9" t="n">
        <v>64</v>
      </c>
      <c r="K7" s="9" t="n">
        <v>64</v>
      </c>
      <c r="L7" s="0"/>
      <c r="M7" s="19" t="s">
        <v>43</v>
      </c>
      <c r="N7" s="19" t="s">
        <v>47</v>
      </c>
      <c r="O7" s="19" t="s">
        <v>48</v>
      </c>
      <c r="P7" s="19" t="s">
        <v>25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0" t="n">
        <f aca="false">ROW()-1</f>
        <v>7</v>
      </c>
      <c r="B8" s="29" t="s">
        <v>49</v>
      </c>
      <c r="C8" s="14" t="s">
        <v>32</v>
      </c>
      <c r="D8" s="14" t="s">
        <v>50</v>
      </c>
      <c r="E8" s="0"/>
      <c r="F8" s="30" t="s">
        <v>51</v>
      </c>
      <c r="G8" s="15" t="s">
        <v>19</v>
      </c>
      <c r="H8" s="16" t="s">
        <v>20</v>
      </c>
      <c r="I8" s="15" t="s">
        <v>21</v>
      </c>
      <c r="J8" s="9" t="n">
        <v>72</v>
      </c>
      <c r="K8" s="9" t="n">
        <v>56</v>
      </c>
      <c r="L8" s="31"/>
      <c r="M8" s="19" t="s">
        <v>33</v>
      </c>
      <c r="N8" s="19" t="s">
        <v>52</v>
      </c>
      <c r="O8" s="19" t="s">
        <v>53</v>
      </c>
      <c r="P8" s="19" t="s">
        <v>25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0" t="n">
        <f aca="false">ROW()-1</f>
        <v>8</v>
      </c>
      <c r="B9" s="29" t="s">
        <v>54</v>
      </c>
      <c r="C9" s="14" t="s">
        <v>16</v>
      </c>
      <c r="D9" s="12" t="s">
        <v>55</v>
      </c>
      <c r="E9" s="13"/>
      <c r="F9" s="14" t="s">
        <v>51</v>
      </c>
      <c r="G9" s="15" t="s">
        <v>19</v>
      </c>
      <c r="H9" s="16" t="s">
        <v>20</v>
      </c>
      <c r="I9" s="15" t="s">
        <v>21</v>
      </c>
      <c r="J9" s="9" t="n">
        <v>72</v>
      </c>
      <c r="K9" s="9" t="n">
        <v>72</v>
      </c>
      <c r="L9" s="32"/>
      <c r="M9" s="19" t="s">
        <v>22</v>
      </c>
      <c r="N9" s="19" t="s">
        <v>34</v>
      </c>
      <c r="O9" s="19" t="s">
        <v>35</v>
      </c>
      <c r="P9" s="19" t="s">
        <v>25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0" t="n">
        <f aca="false">ROW()-1</f>
        <v>9</v>
      </c>
      <c r="B10" s="29" t="s">
        <v>54</v>
      </c>
      <c r="C10" s="14" t="s">
        <v>27</v>
      </c>
      <c r="D10" s="33" t="s">
        <v>55</v>
      </c>
      <c r="E10" s="13"/>
      <c r="F10" s="14" t="s">
        <v>18</v>
      </c>
      <c r="G10" s="15" t="s">
        <v>19</v>
      </c>
      <c r="H10" s="16" t="s">
        <v>20</v>
      </c>
      <c r="I10" s="17" t="s">
        <v>21</v>
      </c>
      <c r="J10" s="19" t="n">
        <v>64</v>
      </c>
      <c r="K10" s="19" t="n">
        <v>64</v>
      </c>
      <c r="L10" s="31"/>
      <c r="M10" s="19" t="s">
        <v>28</v>
      </c>
      <c r="N10" s="19" t="s">
        <v>56</v>
      </c>
      <c r="O10" s="19" t="s">
        <v>57</v>
      </c>
      <c r="P10" s="19" t="s">
        <v>25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0" t="n">
        <f aca="false">ROW()-1</f>
        <v>10</v>
      </c>
      <c r="B11" s="34" t="s">
        <v>58</v>
      </c>
      <c r="C11" s="22" t="s">
        <v>37</v>
      </c>
      <c r="D11" s="23" t="s">
        <v>17</v>
      </c>
      <c r="E11" s="24"/>
      <c r="F11" s="22" t="s">
        <v>51</v>
      </c>
      <c r="G11" s="15" t="s">
        <v>19</v>
      </c>
      <c r="H11" s="25" t="s">
        <v>20</v>
      </c>
      <c r="I11" s="26" t="s">
        <v>21</v>
      </c>
      <c r="J11" s="26" t="n">
        <v>72</v>
      </c>
      <c r="K11" s="26" t="n">
        <v>56</v>
      </c>
      <c r="L11" s="35" t="s">
        <v>59</v>
      </c>
      <c r="M11" s="19" t="s">
        <v>38</v>
      </c>
      <c r="N11" s="19" t="s">
        <v>52</v>
      </c>
      <c r="O11" s="19" t="s">
        <v>53</v>
      </c>
      <c r="P11" s="19" t="s">
        <v>25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0" t="n">
        <f aca="false">ROW()-1</f>
        <v>11</v>
      </c>
      <c r="B12" s="29" t="s">
        <v>60</v>
      </c>
      <c r="C12" s="30" t="s">
        <v>16</v>
      </c>
      <c r="D12" s="12" t="s">
        <v>17</v>
      </c>
      <c r="E12" s="0"/>
      <c r="F12" s="30" t="s">
        <v>18</v>
      </c>
      <c r="G12" s="15" t="s">
        <v>19</v>
      </c>
      <c r="H12" s="16" t="s">
        <v>20</v>
      </c>
      <c r="I12" s="17" t="s">
        <v>21</v>
      </c>
      <c r="J12" s="9" t="n">
        <v>60</v>
      </c>
      <c r="K12" s="9" t="n">
        <v>20</v>
      </c>
      <c r="L12" s="36"/>
      <c r="M12" s="19" t="s">
        <v>22</v>
      </c>
      <c r="N12" s="19" t="s">
        <v>61</v>
      </c>
      <c r="O12" s="19" t="s">
        <v>62</v>
      </c>
      <c r="P12" s="19" t="s">
        <v>25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0" t="n">
        <f aca="false">ROW()-1</f>
        <v>12</v>
      </c>
      <c r="B13" s="21" t="s">
        <v>63</v>
      </c>
      <c r="C13" s="22" t="s">
        <v>37</v>
      </c>
      <c r="D13" s="23" t="s">
        <v>17</v>
      </c>
      <c r="E13" s="24" t="n">
        <v>1</v>
      </c>
      <c r="F13" s="22" t="s">
        <v>51</v>
      </c>
      <c r="G13" s="15" t="s">
        <v>19</v>
      </c>
      <c r="H13" s="25" t="s">
        <v>20</v>
      </c>
      <c r="I13" s="26" t="s">
        <v>64</v>
      </c>
      <c r="J13" s="26" t="n">
        <v>72</v>
      </c>
      <c r="K13" s="26" t="n">
        <v>40</v>
      </c>
      <c r="L13" s="35" t="s">
        <v>59</v>
      </c>
      <c r="M13" s="19" t="s">
        <v>38</v>
      </c>
      <c r="N13" s="19" t="s">
        <v>65</v>
      </c>
      <c r="O13" s="19" t="s">
        <v>66</v>
      </c>
      <c r="P13" s="19" t="s">
        <v>67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0" t="n">
        <f aca="false">ROW()-1</f>
        <v>13</v>
      </c>
      <c r="B14" s="27" t="s">
        <v>68</v>
      </c>
      <c r="C14" s="12" t="s">
        <v>42</v>
      </c>
      <c r="D14" s="12" t="s">
        <v>17</v>
      </c>
      <c r="E14" s="28" t="n">
        <v>2</v>
      </c>
      <c r="F14" s="22" t="s">
        <v>51</v>
      </c>
      <c r="G14" s="15" t="s">
        <v>19</v>
      </c>
      <c r="H14" s="16" t="s">
        <v>20</v>
      </c>
      <c r="I14" s="15" t="s">
        <v>64</v>
      </c>
      <c r="J14" s="9" t="n">
        <v>72</v>
      </c>
      <c r="K14" s="9" t="n">
        <v>40</v>
      </c>
      <c r="L14" s="35" t="s">
        <v>59</v>
      </c>
      <c r="M14" s="19" t="s">
        <v>43</v>
      </c>
      <c r="N14" s="19" t="s">
        <v>69</v>
      </c>
      <c r="O14" s="19" t="s">
        <v>70</v>
      </c>
      <c r="P14" s="19" t="s">
        <v>67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20" t="n">
        <f aca="false">ROW()-1</f>
        <v>14</v>
      </c>
      <c r="B15" s="27" t="s">
        <v>71</v>
      </c>
      <c r="C15" s="12" t="s">
        <v>42</v>
      </c>
      <c r="D15" s="12" t="s">
        <v>17</v>
      </c>
      <c r="E15" s="28" t="n">
        <v>3</v>
      </c>
      <c r="F15" s="22" t="s">
        <v>51</v>
      </c>
      <c r="G15" s="15" t="s">
        <v>19</v>
      </c>
      <c r="H15" s="16" t="s">
        <v>20</v>
      </c>
      <c r="I15" s="15" t="s">
        <v>64</v>
      </c>
      <c r="J15" s="9" t="n">
        <v>72</v>
      </c>
      <c r="K15" s="9" t="n">
        <v>40</v>
      </c>
      <c r="L15" s="35" t="s">
        <v>59</v>
      </c>
      <c r="M15" s="19" t="s">
        <v>43</v>
      </c>
      <c r="N15" s="19" t="s">
        <v>72</v>
      </c>
      <c r="O15" s="19" t="s">
        <v>73</v>
      </c>
      <c r="P15" s="19" t="s">
        <v>67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0" t="n">
        <f aca="false">ROW()-1</f>
        <v>15</v>
      </c>
      <c r="B16" s="37" t="s">
        <v>74</v>
      </c>
      <c r="C16" s="12" t="s">
        <v>32</v>
      </c>
      <c r="D16" s="12" t="s">
        <v>75</v>
      </c>
      <c r="E16" s="38"/>
      <c r="F16" s="12" t="s">
        <v>51</v>
      </c>
      <c r="G16" s="15" t="s">
        <v>19</v>
      </c>
      <c r="H16" s="16" t="s">
        <v>20</v>
      </c>
      <c r="I16" s="15" t="s">
        <v>76</v>
      </c>
      <c r="J16" s="9" t="n">
        <v>72</v>
      </c>
      <c r="K16" s="9" t="n">
        <v>56</v>
      </c>
      <c r="L16" s="35" t="s">
        <v>77</v>
      </c>
      <c r="M16" s="19" t="s">
        <v>33</v>
      </c>
      <c r="N16" s="19" t="s">
        <v>78</v>
      </c>
      <c r="O16" s="19" t="s">
        <v>79</v>
      </c>
      <c r="P16" s="19" t="s">
        <v>80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3.4" hidden="false" customHeight="false" outlineLevel="0" collapsed="false">
      <c r="A17" s="39" t="n">
        <f aca="false">ROW()-1</f>
        <v>16</v>
      </c>
      <c r="B17" s="16" t="s">
        <v>81</v>
      </c>
      <c r="C17" s="33" t="s">
        <v>82</v>
      </c>
      <c r="D17" s="12" t="s">
        <v>83</v>
      </c>
      <c r="E17" s="38"/>
      <c r="F17" s="12" t="s">
        <v>18</v>
      </c>
      <c r="G17" s="15" t="s">
        <v>19</v>
      </c>
      <c r="H17" s="40" t="s">
        <v>84</v>
      </c>
      <c r="I17" s="15" t="s">
        <v>21</v>
      </c>
      <c r="J17" s="9" t="n">
        <v>64</v>
      </c>
      <c r="K17" s="9" t="n">
        <v>64</v>
      </c>
      <c r="L17" s="35" t="s">
        <v>85</v>
      </c>
      <c r="M17" s="19" t="s">
        <v>22</v>
      </c>
      <c r="N17" s="41" t="s">
        <v>86</v>
      </c>
      <c r="O17" s="41" t="s">
        <v>87</v>
      </c>
      <c r="P17" s="19" t="s">
        <v>88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0" t="n">
        <f aca="false">ROW()-1</f>
        <v>17</v>
      </c>
      <c r="B18" s="16" t="s">
        <v>89</v>
      </c>
      <c r="C18" s="12" t="s">
        <v>32</v>
      </c>
      <c r="D18" s="14" t="s">
        <v>50</v>
      </c>
      <c r="E18" s="38"/>
      <c r="F18" s="12" t="s">
        <v>51</v>
      </c>
      <c r="G18" s="15" t="s">
        <v>19</v>
      </c>
      <c r="H18" s="16" t="s">
        <v>20</v>
      </c>
      <c r="I18" s="15" t="s">
        <v>21</v>
      </c>
      <c r="J18" s="9" t="n">
        <v>72</v>
      </c>
      <c r="K18" s="9" t="n">
        <v>56</v>
      </c>
      <c r="L18" s="42"/>
      <c r="M18" s="19" t="s">
        <v>33</v>
      </c>
      <c r="N18" s="19" t="s">
        <v>90</v>
      </c>
      <c r="O18" s="19" t="s">
        <v>91</v>
      </c>
      <c r="P18" s="19" t="s">
        <v>92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20" t="n">
        <f aca="false">ROW()-1</f>
        <v>18</v>
      </c>
      <c r="B19" s="16" t="s">
        <v>89</v>
      </c>
      <c r="C19" s="12" t="s">
        <v>27</v>
      </c>
      <c r="D19" s="33" t="s">
        <v>55</v>
      </c>
      <c r="E19" s="38"/>
      <c r="F19" s="12" t="s">
        <v>93</v>
      </c>
      <c r="G19" s="15" t="s">
        <v>19</v>
      </c>
      <c r="H19" s="16" t="s">
        <v>20</v>
      </c>
      <c r="I19" s="15" t="s">
        <v>21</v>
      </c>
      <c r="J19" s="19" t="n">
        <v>80</v>
      </c>
      <c r="K19" s="19" t="n">
        <v>80</v>
      </c>
      <c r="L19" s="42"/>
      <c r="M19" s="19" t="s">
        <v>28</v>
      </c>
      <c r="N19" s="19" t="s">
        <v>94</v>
      </c>
      <c r="O19" s="19" t="s">
        <v>95</v>
      </c>
      <c r="P19" s="19" t="s">
        <v>92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0" t="n">
        <f aca="false">ROW()-1</f>
        <v>19</v>
      </c>
      <c r="B20" s="16" t="s">
        <v>96</v>
      </c>
      <c r="C20" s="12" t="s">
        <v>32</v>
      </c>
      <c r="D20" s="12" t="s">
        <v>55</v>
      </c>
      <c r="E20" s="38"/>
      <c r="F20" s="12" t="s">
        <v>51</v>
      </c>
      <c r="G20" s="15" t="s">
        <v>19</v>
      </c>
      <c r="H20" s="16" t="s">
        <v>20</v>
      </c>
      <c r="I20" s="15" t="s">
        <v>21</v>
      </c>
      <c r="J20" s="9" t="n">
        <v>72</v>
      </c>
      <c r="K20" s="9" t="n">
        <v>56</v>
      </c>
      <c r="L20" s="42"/>
      <c r="M20" s="19" t="s">
        <v>33</v>
      </c>
      <c r="N20" s="19" t="s">
        <v>97</v>
      </c>
      <c r="O20" s="19" t="s">
        <v>98</v>
      </c>
      <c r="P20" s="19" t="s">
        <v>92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 t="n">
        <f aca="false">ROW()-1</f>
        <v>20</v>
      </c>
      <c r="B21" s="16" t="s">
        <v>99</v>
      </c>
      <c r="C21" s="12" t="s">
        <v>16</v>
      </c>
      <c r="D21" s="12" t="s">
        <v>55</v>
      </c>
      <c r="E21" s="38"/>
      <c r="F21" s="12" t="s">
        <v>51</v>
      </c>
      <c r="G21" s="15" t="s">
        <v>19</v>
      </c>
      <c r="H21" s="16" t="s">
        <v>20</v>
      </c>
      <c r="I21" s="15" t="s">
        <v>21</v>
      </c>
      <c r="J21" s="9" t="n">
        <v>72</v>
      </c>
      <c r="K21" s="9" t="n">
        <v>72</v>
      </c>
      <c r="L21" s="32"/>
      <c r="M21" s="19" t="s">
        <v>22</v>
      </c>
      <c r="N21" s="19" t="s">
        <v>100</v>
      </c>
      <c r="O21" s="19" t="s">
        <v>101</v>
      </c>
      <c r="P21" s="19" t="s">
        <v>92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0" t="n">
        <f aca="false">ROW()-1</f>
        <v>21</v>
      </c>
      <c r="B22" s="25" t="s">
        <v>102</v>
      </c>
      <c r="C22" s="12" t="s">
        <v>32</v>
      </c>
      <c r="D22" s="12" t="s">
        <v>83</v>
      </c>
      <c r="E22" s="38"/>
      <c r="F22" s="12" t="s">
        <v>51</v>
      </c>
      <c r="G22" s="15" t="s">
        <v>19</v>
      </c>
      <c r="H22" s="16" t="s">
        <v>20</v>
      </c>
      <c r="I22" s="9" t="s">
        <v>103</v>
      </c>
      <c r="J22" s="9" t="n">
        <v>72</v>
      </c>
      <c r="K22" s="9" t="n">
        <v>56</v>
      </c>
      <c r="L22" s="43"/>
      <c r="M22" s="19" t="s">
        <v>33</v>
      </c>
      <c r="N22" s="19" t="s">
        <v>104</v>
      </c>
      <c r="O22" s="19" t="s">
        <v>105</v>
      </c>
      <c r="P22" s="19" t="s">
        <v>80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10" t="n">
        <f aca="false">ROW()-1</f>
        <v>22</v>
      </c>
      <c r="B23" s="16" t="s">
        <v>106</v>
      </c>
      <c r="C23" s="12" t="s">
        <v>16</v>
      </c>
      <c r="D23" s="12" t="s">
        <v>17</v>
      </c>
      <c r="E23" s="38"/>
      <c r="F23" s="12" t="s">
        <v>93</v>
      </c>
      <c r="G23" s="15" t="s">
        <v>19</v>
      </c>
      <c r="H23" s="16" t="s">
        <v>20</v>
      </c>
      <c r="I23" s="15" t="s">
        <v>21</v>
      </c>
      <c r="J23" s="9" t="n">
        <v>78</v>
      </c>
      <c r="K23" s="9" t="n">
        <v>34</v>
      </c>
      <c r="L23" s="42"/>
      <c r="M23" s="19" t="s">
        <v>22</v>
      </c>
      <c r="N23" s="19" t="s">
        <v>107</v>
      </c>
      <c r="O23" s="19" t="s">
        <v>108</v>
      </c>
      <c r="P23" s="19" t="s">
        <v>88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0" t="n">
        <f aca="false">ROW()-1</f>
        <v>23</v>
      </c>
      <c r="B24" s="16" t="s">
        <v>109</v>
      </c>
      <c r="C24" s="12" t="s">
        <v>32</v>
      </c>
      <c r="D24" s="12" t="s">
        <v>17</v>
      </c>
      <c r="E24" s="38"/>
      <c r="F24" s="12" t="s">
        <v>110</v>
      </c>
      <c r="G24" s="15" t="s">
        <v>19</v>
      </c>
      <c r="H24" s="16" t="s">
        <v>20</v>
      </c>
      <c r="I24" s="15" t="s">
        <v>111</v>
      </c>
      <c r="J24" s="9" t="n">
        <v>96</v>
      </c>
      <c r="K24" s="9" t="n">
        <v>32</v>
      </c>
      <c r="L24" s="18"/>
      <c r="M24" s="19" t="s">
        <v>33</v>
      </c>
      <c r="N24" s="19" t="s">
        <v>112</v>
      </c>
      <c r="O24" s="19" t="s">
        <v>113</v>
      </c>
      <c r="P24" s="19" t="s">
        <v>80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0" t="n">
        <f aca="false">ROW()-1</f>
        <v>24</v>
      </c>
      <c r="B25" s="16" t="s">
        <v>114</v>
      </c>
      <c r="C25" s="12" t="s">
        <v>27</v>
      </c>
      <c r="D25" s="12" t="s">
        <v>17</v>
      </c>
      <c r="E25" s="38"/>
      <c r="F25" s="12" t="s">
        <v>93</v>
      </c>
      <c r="G25" s="15" t="s">
        <v>19</v>
      </c>
      <c r="H25" s="16" t="s">
        <v>20</v>
      </c>
      <c r="I25" s="15" t="s">
        <v>21</v>
      </c>
      <c r="J25" s="19" t="n">
        <v>80</v>
      </c>
      <c r="K25" s="19" t="n">
        <v>80</v>
      </c>
      <c r="L25" s="44"/>
      <c r="M25" s="19" t="s">
        <v>28</v>
      </c>
      <c r="N25" s="19" t="s">
        <v>115</v>
      </c>
      <c r="O25" s="19" t="s">
        <v>116</v>
      </c>
      <c r="P25" s="19" t="s">
        <v>117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0" t="n">
        <f aca="false">ROW()-1</f>
        <v>25</v>
      </c>
      <c r="B26" s="16" t="s">
        <v>118</v>
      </c>
      <c r="C26" s="33" t="s">
        <v>27</v>
      </c>
      <c r="D26" s="12" t="s">
        <v>83</v>
      </c>
      <c r="E26" s="38"/>
      <c r="F26" s="12" t="s">
        <v>18</v>
      </c>
      <c r="G26" s="15" t="s">
        <v>19</v>
      </c>
      <c r="H26" s="16" t="s">
        <v>20</v>
      </c>
      <c r="I26" s="17" t="s">
        <v>21</v>
      </c>
      <c r="J26" s="19" t="n">
        <v>64</v>
      </c>
      <c r="K26" s="19" t="n">
        <v>64</v>
      </c>
      <c r="L26" s="45"/>
      <c r="M26" s="19" t="s">
        <v>28</v>
      </c>
      <c r="N26" s="19" t="s">
        <v>119</v>
      </c>
      <c r="O26" s="19" t="s">
        <v>120</v>
      </c>
      <c r="P26" s="19" t="s">
        <v>121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0" t="n">
        <f aca="false">ROW()-1</f>
        <v>26</v>
      </c>
      <c r="B27" s="46" t="s">
        <v>122</v>
      </c>
      <c r="C27" s="12" t="s">
        <v>27</v>
      </c>
      <c r="D27" s="12" t="s">
        <v>83</v>
      </c>
      <c r="E27" s="47"/>
      <c r="F27" s="12" t="s">
        <v>18</v>
      </c>
      <c r="G27" s="15" t="s">
        <v>19</v>
      </c>
      <c r="H27" s="16" t="s">
        <v>20</v>
      </c>
      <c r="I27" s="15" t="s">
        <v>21</v>
      </c>
      <c r="J27" s="19" t="n">
        <v>64</v>
      </c>
      <c r="K27" s="19" t="n">
        <v>64</v>
      </c>
      <c r="L27" s="32"/>
      <c r="M27" s="19" t="s">
        <v>28</v>
      </c>
      <c r="N27" s="19" t="s">
        <v>123</v>
      </c>
      <c r="O27" s="19" t="s">
        <v>124</v>
      </c>
      <c r="P27" s="19" t="s">
        <v>125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0" t="n">
        <f aca="false">ROW()-1</f>
        <v>27</v>
      </c>
      <c r="B28" s="46" t="s">
        <v>122</v>
      </c>
      <c r="C28" s="12" t="s">
        <v>32</v>
      </c>
      <c r="D28" s="12" t="s">
        <v>83</v>
      </c>
      <c r="E28" s="47"/>
      <c r="F28" s="12" t="s">
        <v>51</v>
      </c>
      <c r="G28" s="15" t="s">
        <v>19</v>
      </c>
      <c r="H28" s="16" t="s">
        <v>20</v>
      </c>
      <c r="I28" s="15" t="s">
        <v>21</v>
      </c>
      <c r="J28" s="9" t="n">
        <v>72</v>
      </c>
      <c r="K28" s="9" t="n">
        <v>56</v>
      </c>
      <c r="L28" s="32"/>
      <c r="M28" s="19" t="s">
        <v>33</v>
      </c>
      <c r="N28" s="19" t="s">
        <v>123</v>
      </c>
      <c r="O28" s="19" t="s">
        <v>124</v>
      </c>
      <c r="P28" s="19" t="s">
        <v>125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0" t="n">
        <f aca="false">ROW()-1</f>
        <v>28</v>
      </c>
      <c r="B29" s="16" t="s">
        <v>126</v>
      </c>
      <c r="C29" s="12" t="s">
        <v>64</v>
      </c>
      <c r="D29" s="12" t="s">
        <v>127</v>
      </c>
      <c r="E29" s="38"/>
      <c r="F29" s="12" t="s">
        <v>128</v>
      </c>
      <c r="G29" s="15" t="s">
        <v>129</v>
      </c>
      <c r="H29" s="16" t="s">
        <v>130</v>
      </c>
      <c r="I29" s="15" t="s">
        <v>64</v>
      </c>
      <c r="J29" s="9" t="n">
        <v>75</v>
      </c>
      <c r="K29" s="9"/>
      <c r="L29" s="48" t="s">
        <v>131</v>
      </c>
      <c r="M29" s="19" t="s">
        <v>38</v>
      </c>
      <c r="N29" s="19" t="s">
        <v>132</v>
      </c>
      <c r="O29" s="19" t="s">
        <v>133</v>
      </c>
      <c r="P29" s="19" t="s">
        <v>80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0" t="n">
        <f aca="false">ROW()-1</f>
        <v>29</v>
      </c>
      <c r="B30" s="16" t="s">
        <v>134</v>
      </c>
      <c r="C30" s="12" t="s">
        <v>27</v>
      </c>
      <c r="D30" s="12" t="s">
        <v>83</v>
      </c>
      <c r="E30" s="38"/>
      <c r="F30" s="12" t="s">
        <v>18</v>
      </c>
      <c r="G30" s="15" t="s">
        <v>19</v>
      </c>
      <c r="H30" s="16" t="s">
        <v>20</v>
      </c>
      <c r="I30" s="15" t="s">
        <v>64</v>
      </c>
      <c r="J30" s="19" t="n">
        <v>64</v>
      </c>
      <c r="K30" s="19" t="n">
        <v>64</v>
      </c>
      <c r="L30" s="43"/>
      <c r="M30" s="19" t="s">
        <v>28</v>
      </c>
      <c r="N30" s="19" t="s">
        <v>135</v>
      </c>
      <c r="O30" s="19" t="s">
        <v>136</v>
      </c>
      <c r="P30" s="19" t="s">
        <v>137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0" t="n">
        <f aca="false">ROW()-1</f>
        <v>30</v>
      </c>
      <c r="B31" s="16" t="s">
        <v>138</v>
      </c>
      <c r="C31" s="12" t="s">
        <v>16</v>
      </c>
      <c r="D31" s="12" t="s">
        <v>83</v>
      </c>
      <c r="E31" s="38"/>
      <c r="F31" s="12" t="s">
        <v>18</v>
      </c>
      <c r="G31" s="15" t="s">
        <v>19</v>
      </c>
      <c r="H31" s="40" t="s">
        <v>20</v>
      </c>
      <c r="I31" s="15" t="s">
        <v>21</v>
      </c>
      <c r="J31" s="9" t="n">
        <v>48</v>
      </c>
      <c r="K31" s="9" t="n">
        <v>48</v>
      </c>
      <c r="L31" s="35" t="s">
        <v>85</v>
      </c>
      <c r="M31" s="19" t="s">
        <v>22</v>
      </c>
      <c r="N31" s="41" t="s">
        <v>139</v>
      </c>
      <c r="O31" s="41" t="s">
        <v>140</v>
      </c>
      <c r="P31" s="19" t="s">
        <v>88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0" t="n">
        <f aca="false">ROW()-1</f>
        <v>31</v>
      </c>
      <c r="B32" s="16" t="s">
        <v>141</v>
      </c>
      <c r="C32" s="12" t="s">
        <v>32</v>
      </c>
      <c r="D32" s="12" t="s">
        <v>55</v>
      </c>
      <c r="E32" s="38"/>
      <c r="F32" s="12" t="s">
        <v>51</v>
      </c>
      <c r="G32" s="15" t="s">
        <v>19</v>
      </c>
      <c r="H32" s="16" t="s">
        <v>20</v>
      </c>
      <c r="I32" s="46" t="s">
        <v>64</v>
      </c>
      <c r="J32" s="9" t="n">
        <v>72</v>
      </c>
      <c r="K32" s="9" t="n">
        <v>56</v>
      </c>
      <c r="L32" s="49"/>
      <c r="M32" s="19" t="s">
        <v>33</v>
      </c>
      <c r="N32" s="19" t="s">
        <v>142</v>
      </c>
      <c r="O32" s="19" t="s">
        <v>143</v>
      </c>
      <c r="P32" s="19" t="s">
        <v>80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0" t="n">
        <f aca="false">ROW()-1</f>
        <v>32</v>
      </c>
      <c r="B33" s="16" t="s">
        <v>144</v>
      </c>
      <c r="C33" s="12" t="s">
        <v>145</v>
      </c>
      <c r="D33" s="12" t="s">
        <v>55</v>
      </c>
      <c r="E33" s="38"/>
      <c r="F33" s="12" t="s">
        <v>51</v>
      </c>
      <c r="G33" s="15" t="s">
        <v>19</v>
      </c>
      <c r="H33" s="16" t="s">
        <v>20</v>
      </c>
      <c r="I33" s="15" t="s">
        <v>146</v>
      </c>
      <c r="J33" s="9" t="n">
        <v>72</v>
      </c>
      <c r="K33" s="9" t="n">
        <v>56</v>
      </c>
      <c r="L33" s="44"/>
      <c r="M33" s="19" t="s">
        <v>33</v>
      </c>
      <c r="N33" s="19" t="s">
        <v>132</v>
      </c>
      <c r="O33" s="19" t="s">
        <v>133</v>
      </c>
      <c r="P33" s="19" t="s">
        <v>80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3.4" hidden="false" customHeight="false" outlineLevel="0" collapsed="false">
      <c r="A34" s="20" t="n">
        <f aca="false">ROW()-1</f>
        <v>33</v>
      </c>
      <c r="B34" s="16" t="s">
        <v>147</v>
      </c>
      <c r="C34" s="12" t="s">
        <v>148</v>
      </c>
      <c r="D34" s="12" t="s">
        <v>17</v>
      </c>
      <c r="E34" s="28" t="n">
        <v>1</v>
      </c>
      <c r="F34" s="12" t="s">
        <v>18</v>
      </c>
      <c r="G34" s="15" t="s">
        <v>19</v>
      </c>
      <c r="H34" s="16" t="s">
        <v>20</v>
      </c>
      <c r="I34" s="15" t="s">
        <v>21</v>
      </c>
      <c r="J34" s="9" t="n">
        <v>64</v>
      </c>
      <c r="K34" s="9" t="n">
        <v>32</v>
      </c>
      <c r="L34" s="35"/>
      <c r="M34" s="19" t="s">
        <v>43</v>
      </c>
      <c r="N34" s="19" t="s">
        <v>149</v>
      </c>
      <c r="O34" s="19" t="s">
        <v>150</v>
      </c>
      <c r="P34" s="19" t="s">
        <v>137</v>
      </c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3.4" hidden="false" customHeight="false" outlineLevel="0" collapsed="false">
      <c r="A35" s="20" t="n">
        <f aca="false">ROW()-1</f>
        <v>34</v>
      </c>
      <c r="B35" s="16" t="s">
        <v>151</v>
      </c>
      <c r="C35" s="12" t="s">
        <v>148</v>
      </c>
      <c r="D35" s="12" t="s">
        <v>17</v>
      </c>
      <c r="E35" s="28" t="n">
        <v>2</v>
      </c>
      <c r="F35" s="12" t="s">
        <v>18</v>
      </c>
      <c r="G35" s="15" t="s">
        <v>19</v>
      </c>
      <c r="H35" s="16" t="s">
        <v>20</v>
      </c>
      <c r="I35" s="15" t="s">
        <v>21</v>
      </c>
      <c r="J35" s="9" t="n">
        <v>64</v>
      </c>
      <c r="K35" s="9" t="n">
        <v>32</v>
      </c>
      <c r="L35" s="35"/>
      <c r="M35" s="19" t="s">
        <v>43</v>
      </c>
      <c r="N35" s="19" t="s">
        <v>152</v>
      </c>
      <c r="O35" s="19" t="s">
        <v>153</v>
      </c>
      <c r="P35" s="19" t="s">
        <v>137</v>
      </c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0" t="n">
        <f aca="false">ROW()-1</f>
        <v>35</v>
      </c>
      <c r="B36" s="16" t="s">
        <v>154</v>
      </c>
      <c r="C36" s="12" t="s">
        <v>32</v>
      </c>
      <c r="D36" s="12" t="s">
        <v>17</v>
      </c>
      <c r="E36" s="38"/>
      <c r="F36" s="12" t="s">
        <v>18</v>
      </c>
      <c r="G36" s="15" t="s">
        <v>19</v>
      </c>
      <c r="H36" s="16" t="s">
        <v>20</v>
      </c>
      <c r="I36" s="15" t="s">
        <v>64</v>
      </c>
      <c r="J36" s="9" t="n">
        <v>72</v>
      </c>
      <c r="K36" s="9" t="n">
        <v>56</v>
      </c>
      <c r="L36" s="31"/>
      <c r="M36" s="19" t="s">
        <v>33</v>
      </c>
      <c r="N36" s="19" t="s">
        <v>155</v>
      </c>
      <c r="O36" s="19" t="s">
        <v>156</v>
      </c>
      <c r="P36" s="19" t="s">
        <v>137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0" t="n">
        <f aca="false">ROW()-1</f>
        <v>36</v>
      </c>
      <c r="B37" s="27" t="s">
        <v>157</v>
      </c>
      <c r="C37" s="12" t="s">
        <v>16</v>
      </c>
      <c r="D37" s="12" t="s">
        <v>17</v>
      </c>
      <c r="E37" s="38" t="n">
        <v>1</v>
      </c>
      <c r="F37" s="12" t="s">
        <v>18</v>
      </c>
      <c r="G37" s="15" t="s">
        <v>19</v>
      </c>
      <c r="H37" s="16" t="s">
        <v>20</v>
      </c>
      <c r="I37" s="15" t="s">
        <v>21</v>
      </c>
      <c r="J37" s="9" t="n">
        <v>64</v>
      </c>
      <c r="K37" s="9" t="n">
        <v>64</v>
      </c>
      <c r="L37" s="31"/>
      <c r="M37" s="19" t="s">
        <v>22</v>
      </c>
      <c r="N37" s="19" t="s">
        <v>155</v>
      </c>
      <c r="O37" s="19" t="s">
        <v>158</v>
      </c>
      <c r="P37" s="19" t="s">
        <v>159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0" t="n">
        <f aca="false">ROW()-1</f>
        <v>37</v>
      </c>
      <c r="B38" s="27" t="s">
        <v>160</v>
      </c>
      <c r="C38" s="12" t="s">
        <v>27</v>
      </c>
      <c r="D38" s="12" t="s">
        <v>17</v>
      </c>
      <c r="E38" s="38" t="n">
        <v>2</v>
      </c>
      <c r="F38" s="12" t="s">
        <v>18</v>
      </c>
      <c r="G38" s="15" t="s">
        <v>19</v>
      </c>
      <c r="H38" s="16" t="s">
        <v>20</v>
      </c>
      <c r="I38" s="15" t="s">
        <v>21</v>
      </c>
      <c r="J38" s="19" t="n">
        <v>64</v>
      </c>
      <c r="K38" s="19" t="n">
        <v>64</v>
      </c>
      <c r="L38" s="31"/>
      <c r="M38" s="19" t="s">
        <v>28</v>
      </c>
      <c r="N38" s="19" t="s">
        <v>39</v>
      </c>
      <c r="O38" s="19" t="s">
        <v>40</v>
      </c>
      <c r="P38" s="19" t="s">
        <v>159</v>
      </c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0" t="n">
        <f aca="false">ROW()-1</f>
        <v>38</v>
      </c>
      <c r="B39" s="27" t="s">
        <v>161</v>
      </c>
      <c r="C39" s="12" t="s">
        <v>32</v>
      </c>
      <c r="D39" s="12" t="s">
        <v>17</v>
      </c>
      <c r="E39" s="38" t="n">
        <v>3</v>
      </c>
      <c r="F39" s="12" t="s">
        <v>18</v>
      </c>
      <c r="G39" s="15" t="s">
        <v>19</v>
      </c>
      <c r="H39" s="16" t="s">
        <v>20</v>
      </c>
      <c r="I39" s="15" t="s">
        <v>21</v>
      </c>
      <c r="J39" s="9" t="n">
        <v>64</v>
      </c>
      <c r="K39" s="9" t="n">
        <v>64</v>
      </c>
      <c r="L39" s="31"/>
      <c r="M39" s="19" t="s">
        <v>33</v>
      </c>
      <c r="N39" s="19" t="s">
        <v>47</v>
      </c>
      <c r="O39" s="19" t="s">
        <v>48</v>
      </c>
      <c r="P39" s="19" t="s">
        <v>159</v>
      </c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0" t="n">
        <f aca="false">ROW()-1</f>
        <v>39</v>
      </c>
      <c r="B40" s="21" t="s">
        <v>162</v>
      </c>
      <c r="C40" s="22" t="s">
        <v>37</v>
      </c>
      <c r="D40" s="23" t="s">
        <v>17</v>
      </c>
      <c r="E40" s="24" t="n">
        <v>4</v>
      </c>
      <c r="F40" s="22" t="s">
        <v>18</v>
      </c>
      <c r="G40" s="15" t="s">
        <v>19</v>
      </c>
      <c r="H40" s="25" t="s">
        <v>20</v>
      </c>
      <c r="I40" s="26" t="s">
        <v>21</v>
      </c>
      <c r="J40" s="26" t="n">
        <v>64</v>
      </c>
      <c r="K40" s="26" t="n">
        <v>64</v>
      </c>
      <c r="L40" s="0"/>
      <c r="M40" s="19" t="s">
        <v>38</v>
      </c>
      <c r="N40" s="19" t="s">
        <v>163</v>
      </c>
      <c r="O40" s="19" t="s">
        <v>164</v>
      </c>
      <c r="P40" s="19" t="s">
        <v>159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0" t="n">
        <f aca="false">ROW()-1</f>
        <v>40</v>
      </c>
      <c r="B41" s="27" t="s">
        <v>165</v>
      </c>
      <c r="C41" s="12" t="s">
        <v>42</v>
      </c>
      <c r="D41" s="12" t="s">
        <v>17</v>
      </c>
      <c r="E41" s="28" t="n">
        <v>5</v>
      </c>
      <c r="F41" s="22" t="s">
        <v>18</v>
      </c>
      <c r="G41" s="15" t="s">
        <v>19</v>
      </c>
      <c r="H41" s="16" t="s">
        <v>20</v>
      </c>
      <c r="I41" s="15" t="s">
        <v>21</v>
      </c>
      <c r="J41" s="9" t="n">
        <v>64</v>
      </c>
      <c r="K41" s="9" t="n">
        <v>64</v>
      </c>
      <c r="L41" s="0"/>
      <c r="M41" s="19" t="s">
        <v>43</v>
      </c>
      <c r="N41" s="19" t="s">
        <v>166</v>
      </c>
      <c r="O41" s="19" t="s">
        <v>167</v>
      </c>
      <c r="P41" s="19" t="s">
        <v>159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0" t="n">
        <f aca="false">ROW()-1</f>
        <v>41</v>
      </c>
      <c r="B42" s="27" t="s">
        <v>168</v>
      </c>
      <c r="C42" s="12" t="s">
        <v>42</v>
      </c>
      <c r="D42" s="12" t="s">
        <v>17</v>
      </c>
      <c r="E42" s="28" t="n">
        <v>6</v>
      </c>
      <c r="F42" s="22" t="s">
        <v>18</v>
      </c>
      <c r="G42" s="15" t="s">
        <v>19</v>
      </c>
      <c r="H42" s="16" t="s">
        <v>20</v>
      </c>
      <c r="I42" s="15" t="s">
        <v>21</v>
      </c>
      <c r="J42" s="9" t="n">
        <v>64</v>
      </c>
      <c r="K42" s="9" t="n">
        <v>64</v>
      </c>
      <c r="L42" s="0"/>
      <c r="M42" s="19" t="s">
        <v>43</v>
      </c>
      <c r="N42" s="19" t="s">
        <v>169</v>
      </c>
      <c r="O42" s="19" t="s">
        <v>30</v>
      </c>
      <c r="P42" s="19" t="s">
        <v>159</v>
      </c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0" t="n">
        <f aca="false">ROW()-1</f>
        <v>42</v>
      </c>
      <c r="B43" s="16" t="s">
        <v>170</v>
      </c>
      <c r="C43" s="12" t="s">
        <v>27</v>
      </c>
      <c r="D43" s="12" t="s">
        <v>17</v>
      </c>
      <c r="E43" s="38"/>
      <c r="F43" s="12" t="s">
        <v>18</v>
      </c>
      <c r="G43" s="15" t="s">
        <v>19</v>
      </c>
      <c r="H43" s="16" t="s">
        <v>20</v>
      </c>
      <c r="I43" s="15" t="s">
        <v>21</v>
      </c>
      <c r="J43" s="19" t="n">
        <v>64</v>
      </c>
      <c r="K43" s="19" t="n">
        <v>64</v>
      </c>
      <c r="L43" s="31"/>
      <c r="M43" s="19" t="s">
        <v>28</v>
      </c>
      <c r="N43" s="19" t="s">
        <v>119</v>
      </c>
      <c r="O43" s="19" t="s">
        <v>120</v>
      </c>
      <c r="P43" s="19" t="s">
        <v>159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0" t="n">
        <f aca="false">ROW()-1</f>
        <v>43</v>
      </c>
      <c r="B44" s="16" t="s">
        <v>171</v>
      </c>
      <c r="C44" s="12" t="s">
        <v>27</v>
      </c>
      <c r="D44" s="33" t="s">
        <v>55</v>
      </c>
      <c r="E44" s="38"/>
      <c r="F44" s="12" t="s">
        <v>18</v>
      </c>
      <c r="G44" s="15" t="s">
        <v>19</v>
      </c>
      <c r="H44" s="16" t="s">
        <v>20</v>
      </c>
      <c r="I44" s="15" t="s">
        <v>64</v>
      </c>
      <c r="J44" s="19" t="n">
        <v>64</v>
      </c>
      <c r="K44" s="19" t="n">
        <v>64</v>
      </c>
      <c r="L44" s="31"/>
      <c r="M44" s="19" t="s">
        <v>28</v>
      </c>
      <c r="N44" s="19" t="s">
        <v>115</v>
      </c>
      <c r="O44" s="19" t="s">
        <v>116</v>
      </c>
      <c r="P44" s="19" t="s">
        <v>117</v>
      </c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0" t="n">
        <f aca="false">ROW()-1</f>
        <v>44</v>
      </c>
      <c r="B45" s="37" t="s">
        <v>172</v>
      </c>
      <c r="C45" s="12" t="s">
        <v>32</v>
      </c>
      <c r="D45" s="12" t="s">
        <v>83</v>
      </c>
      <c r="E45" s="38"/>
      <c r="F45" s="12" t="s">
        <v>51</v>
      </c>
      <c r="G45" s="15" t="s">
        <v>19</v>
      </c>
      <c r="H45" s="16" t="s">
        <v>20</v>
      </c>
      <c r="I45" s="15" t="s">
        <v>21</v>
      </c>
      <c r="J45" s="9" t="n">
        <v>72</v>
      </c>
      <c r="K45" s="9" t="n">
        <v>56</v>
      </c>
      <c r="L45" s="35"/>
      <c r="M45" s="19" t="s">
        <v>33</v>
      </c>
      <c r="N45" s="19" t="s">
        <v>173</v>
      </c>
      <c r="O45" s="19" t="s">
        <v>174</v>
      </c>
      <c r="P45" s="19" t="s">
        <v>67</v>
      </c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3.4" hidden="false" customHeight="false" outlineLevel="0" collapsed="false">
      <c r="A46" s="20" t="n">
        <f aca="false">ROW()-1</f>
        <v>45</v>
      </c>
      <c r="B46" s="16" t="s">
        <v>175</v>
      </c>
      <c r="C46" s="33" t="s">
        <v>27</v>
      </c>
      <c r="D46" s="12" t="s">
        <v>75</v>
      </c>
      <c r="E46" s="38"/>
      <c r="F46" s="12" t="s">
        <v>18</v>
      </c>
      <c r="G46" s="15" t="s">
        <v>19</v>
      </c>
      <c r="H46" s="16" t="s">
        <v>20</v>
      </c>
      <c r="I46" s="17" t="s">
        <v>21</v>
      </c>
      <c r="J46" s="19" t="n">
        <v>64</v>
      </c>
      <c r="K46" s="19" t="n">
        <v>64</v>
      </c>
      <c r="L46" s="50"/>
      <c r="M46" s="19" t="s">
        <v>28</v>
      </c>
      <c r="N46" s="19" t="s">
        <v>176</v>
      </c>
      <c r="O46" s="19" t="s">
        <v>177</v>
      </c>
      <c r="P46" s="19" t="s">
        <v>117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0" t="n">
        <f aca="false">ROW()-1</f>
        <v>46</v>
      </c>
      <c r="B47" s="16" t="s">
        <v>178</v>
      </c>
      <c r="C47" s="12" t="s">
        <v>16</v>
      </c>
      <c r="D47" s="12" t="s">
        <v>17</v>
      </c>
      <c r="E47" s="38"/>
      <c r="F47" s="12" t="s">
        <v>179</v>
      </c>
      <c r="G47" s="15" t="s">
        <v>19</v>
      </c>
      <c r="H47" s="16" t="s">
        <v>20</v>
      </c>
      <c r="I47" s="15" t="s">
        <v>21</v>
      </c>
      <c r="J47" s="9" t="n">
        <v>42</v>
      </c>
      <c r="K47" s="9" t="n">
        <v>22</v>
      </c>
      <c r="L47" s="42"/>
      <c r="M47" s="19" t="s">
        <v>22</v>
      </c>
      <c r="N47" s="19" t="s">
        <v>94</v>
      </c>
      <c r="O47" s="19" t="s">
        <v>95</v>
      </c>
      <c r="P47" s="19" t="s">
        <v>92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3.4" hidden="false" customHeight="false" outlineLevel="0" collapsed="false">
      <c r="A48" s="39" t="n">
        <f aca="false">ROW()-1</f>
        <v>47</v>
      </c>
      <c r="B48" s="16" t="s">
        <v>180</v>
      </c>
      <c r="C48" s="33" t="s">
        <v>82</v>
      </c>
      <c r="D48" s="12" t="s">
        <v>83</v>
      </c>
      <c r="E48" s="38"/>
      <c r="F48" s="12" t="s">
        <v>18</v>
      </c>
      <c r="G48" s="15" t="s">
        <v>19</v>
      </c>
      <c r="H48" s="40" t="s">
        <v>84</v>
      </c>
      <c r="I48" s="15" t="s">
        <v>21</v>
      </c>
      <c r="J48" s="9" t="n">
        <v>48</v>
      </c>
      <c r="K48" s="9" t="n">
        <v>48</v>
      </c>
      <c r="L48" s="35" t="s">
        <v>85</v>
      </c>
      <c r="M48" s="19" t="s">
        <v>22</v>
      </c>
      <c r="N48" s="41" t="s">
        <v>181</v>
      </c>
      <c r="O48" s="41" t="s">
        <v>182</v>
      </c>
      <c r="P48" s="19" t="s">
        <v>88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0" t="n">
        <f aca="false">ROW()-1</f>
        <v>48</v>
      </c>
      <c r="B49" s="16" t="s">
        <v>183</v>
      </c>
      <c r="C49" s="12" t="s">
        <v>16</v>
      </c>
      <c r="D49" s="12" t="s">
        <v>55</v>
      </c>
      <c r="E49" s="38"/>
      <c r="F49" s="12" t="s">
        <v>184</v>
      </c>
      <c r="G49" s="15" t="s">
        <v>19</v>
      </c>
      <c r="H49" s="16" t="s">
        <v>20</v>
      </c>
      <c r="I49" s="15" t="s">
        <v>21</v>
      </c>
      <c r="J49" s="9" t="n">
        <v>56</v>
      </c>
      <c r="K49" s="9" t="n">
        <v>40</v>
      </c>
      <c r="L49" s="32"/>
      <c r="M49" s="19" t="s">
        <v>22</v>
      </c>
      <c r="N49" s="19" t="s">
        <v>185</v>
      </c>
      <c r="O49" s="19" t="s">
        <v>186</v>
      </c>
      <c r="P49" s="19" t="s">
        <v>88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20" t="n">
        <f aca="false">ROW()-1</f>
        <v>49</v>
      </c>
      <c r="B50" s="16" t="s">
        <v>187</v>
      </c>
      <c r="C50" s="12" t="s">
        <v>32</v>
      </c>
      <c r="D50" s="12" t="s">
        <v>55</v>
      </c>
      <c r="E50" s="38"/>
      <c r="F50" s="12" t="s">
        <v>51</v>
      </c>
      <c r="G50" s="15" t="s">
        <v>19</v>
      </c>
      <c r="H50" s="16" t="s">
        <v>20</v>
      </c>
      <c r="I50" s="15" t="s">
        <v>64</v>
      </c>
      <c r="J50" s="9" t="n">
        <v>72</v>
      </c>
      <c r="K50" s="9" t="n">
        <v>56</v>
      </c>
      <c r="L50" s="31"/>
      <c r="M50" s="19" t="s">
        <v>33</v>
      </c>
      <c r="N50" s="19" t="s">
        <v>166</v>
      </c>
      <c r="O50" s="19" t="s">
        <v>188</v>
      </c>
      <c r="P50" s="19" t="s">
        <v>92</v>
      </c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23.4" hidden="false" customHeight="false" outlineLevel="0" collapsed="false">
      <c r="A51" s="39" t="n">
        <f aca="false">ROW()-1</f>
        <v>50</v>
      </c>
      <c r="B51" s="16" t="s">
        <v>189</v>
      </c>
      <c r="C51" s="33" t="s">
        <v>82</v>
      </c>
      <c r="D51" s="12" t="s">
        <v>55</v>
      </c>
      <c r="E51" s="38"/>
      <c r="F51" s="12" t="s">
        <v>184</v>
      </c>
      <c r="G51" s="15" t="s">
        <v>19</v>
      </c>
      <c r="H51" s="16" t="s">
        <v>84</v>
      </c>
      <c r="I51" s="15" t="s">
        <v>21</v>
      </c>
      <c r="J51" s="9" t="n">
        <v>48</v>
      </c>
      <c r="K51" s="9" t="n">
        <v>32</v>
      </c>
      <c r="L51" s="32"/>
      <c r="M51" s="19" t="s">
        <v>22</v>
      </c>
      <c r="N51" s="19" t="s">
        <v>190</v>
      </c>
      <c r="O51" s="19" t="s">
        <v>191</v>
      </c>
      <c r="P51" s="19" t="s">
        <v>88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20" t="n">
        <f aca="false">ROW()-1</f>
        <v>51</v>
      </c>
      <c r="B52" s="16" t="s">
        <v>192</v>
      </c>
      <c r="C52" s="33" t="s">
        <v>27</v>
      </c>
      <c r="D52" s="33" t="s">
        <v>55</v>
      </c>
      <c r="E52" s="38"/>
      <c r="F52" s="12" t="s">
        <v>18</v>
      </c>
      <c r="G52" s="15" t="s">
        <v>19</v>
      </c>
      <c r="H52" s="16" t="s">
        <v>20</v>
      </c>
      <c r="I52" s="15" t="s">
        <v>21</v>
      </c>
      <c r="J52" s="19" t="n">
        <v>64</v>
      </c>
      <c r="K52" s="19" t="n">
        <v>64</v>
      </c>
      <c r="L52" s="45"/>
      <c r="M52" s="19" t="s">
        <v>28</v>
      </c>
      <c r="N52" s="19" t="s">
        <v>163</v>
      </c>
      <c r="O52" s="19" t="s">
        <v>164</v>
      </c>
      <c r="P52" s="19" t="s">
        <v>121</v>
      </c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20" t="n">
        <f aca="false">ROW()-1</f>
        <v>52</v>
      </c>
      <c r="B53" s="16" t="s">
        <v>193</v>
      </c>
      <c r="C53" s="12" t="s">
        <v>27</v>
      </c>
      <c r="D53" s="12" t="s">
        <v>83</v>
      </c>
      <c r="E53" s="38"/>
      <c r="F53" s="12" t="s">
        <v>93</v>
      </c>
      <c r="G53" s="15" t="s">
        <v>19</v>
      </c>
      <c r="H53" s="16" t="s">
        <v>20</v>
      </c>
      <c r="I53" s="15" t="s">
        <v>21</v>
      </c>
      <c r="J53" s="19" t="n">
        <v>80</v>
      </c>
      <c r="K53" s="19" t="n">
        <v>80</v>
      </c>
      <c r="L53" s="31"/>
      <c r="M53" s="19" t="s">
        <v>28</v>
      </c>
      <c r="N53" s="19" t="s">
        <v>86</v>
      </c>
      <c r="O53" s="19" t="s">
        <v>87</v>
      </c>
      <c r="P53" s="19" t="s">
        <v>88</v>
      </c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41" customFormat="true" ht="13.8" hidden="false" customHeight="false" outlineLevel="0" collapsed="false">
      <c r="A54" s="51" t="n">
        <f aca="false">ROW()-1</f>
        <v>53</v>
      </c>
      <c r="B54" s="40" t="s">
        <v>194</v>
      </c>
      <c r="C54" s="20" t="s">
        <v>16</v>
      </c>
      <c r="D54" s="20" t="s">
        <v>55</v>
      </c>
      <c r="E54" s="52"/>
      <c r="F54" s="20" t="s">
        <v>93</v>
      </c>
      <c r="G54" s="53" t="s">
        <v>19</v>
      </c>
      <c r="H54" s="40" t="s">
        <v>20</v>
      </c>
      <c r="I54" s="53" t="s">
        <v>21</v>
      </c>
      <c r="J54" s="54" t="n">
        <v>80</v>
      </c>
      <c r="K54" s="54" t="n">
        <v>48</v>
      </c>
      <c r="L54" s="55"/>
      <c r="M54" s="19" t="s">
        <v>22</v>
      </c>
      <c r="N54" s="19" t="s">
        <v>195</v>
      </c>
      <c r="O54" s="19" t="s">
        <v>196</v>
      </c>
      <c r="P54" s="41" t="s">
        <v>88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23.4" hidden="false" customHeight="false" outlineLevel="0" collapsed="false">
      <c r="A55" s="39" t="n">
        <f aca="false">ROW()-1</f>
        <v>54</v>
      </c>
      <c r="B55" s="16" t="s">
        <v>197</v>
      </c>
      <c r="C55" s="33" t="s">
        <v>82</v>
      </c>
      <c r="D55" s="12" t="s">
        <v>83</v>
      </c>
      <c r="E55" s="38"/>
      <c r="F55" s="12" t="s">
        <v>93</v>
      </c>
      <c r="G55" s="15" t="s">
        <v>19</v>
      </c>
      <c r="H55" s="40" t="s">
        <v>84</v>
      </c>
      <c r="I55" s="15" t="s">
        <v>21</v>
      </c>
      <c r="J55" s="9" t="n">
        <v>80</v>
      </c>
      <c r="K55" s="9" t="n">
        <v>48</v>
      </c>
      <c r="L55" s="35" t="s">
        <v>85</v>
      </c>
      <c r="M55" s="19" t="s">
        <v>22</v>
      </c>
      <c r="N55" s="41" t="s">
        <v>198</v>
      </c>
      <c r="O55" s="41" t="s">
        <v>199</v>
      </c>
      <c r="P55" s="19" t="s">
        <v>88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20" t="n">
        <f aca="false">ROW()-1</f>
        <v>55</v>
      </c>
      <c r="B56" s="16" t="s">
        <v>200</v>
      </c>
      <c r="C56" s="12" t="s">
        <v>32</v>
      </c>
      <c r="D56" s="14" t="s">
        <v>50</v>
      </c>
      <c r="E56" s="38"/>
      <c r="F56" s="12" t="s">
        <v>51</v>
      </c>
      <c r="G56" s="15" t="s">
        <v>19</v>
      </c>
      <c r="H56" s="16" t="s">
        <v>20</v>
      </c>
      <c r="I56" s="15" t="s">
        <v>64</v>
      </c>
      <c r="J56" s="9" t="n">
        <v>72</v>
      </c>
      <c r="K56" s="9" t="n">
        <v>56</v>
      </c>
      <c r="L56" s="31"/>
      <c r="M56" s="19" t="s">
        <v>33</v>
      </c>
      <c r="N56" s="19" t="s">
        <v>201</v>
      </c>
      <c r="O56" s="19" t="s">
        <v>202</v>
      </c>
      <c r="P56" s="19" t="s">
        <v>137</v>
      </c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20" t="n">
        <f aca="false">ROW()-1</f>
        <v>56</v>
      </c>
      <c r="B57" s="16" t="s">
        <v>200</v>
      </c>
      <c r="C57" s="12" t="s">
        <v>16</v>
      </c>
      <c r="D57" s="12" t="s">
        <v>83</v>
      </c>
      <c r="E57" s="38"/>
      <c r="F57" s="12" t="s">
        <v>179</v>
      </c>
      <c r="G57" s="15" t="s">
        <v>19</v>
      </c>
      <c r="H57" s="40" t="s">
        <v>20</v>
      </c>
      <c r="I57" s="15" t="s">
        <v>64</v>
      </c>
      <c r="J57" s="9" t="n">
        <v>48</v>
      </c>
      <c r="K57" s="9" t="n">
        <v>48</v>
      </c>
      <c r="L57" s="35"/>
      <c r="M57" s="19" t="s">
        <v>22</v>
      </c>
      <c r="N57" s="41" t="s">
        <v>203</v>
      </c>
      <c r="O57" s="41" t="s">
        <v>204</v>
      </c>
      <c r="P57" s="19" t="s">
        <v>137</v>
      </c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20" t="n">
        <f aca="false">ROW()-1</f>
        <v>57</v>
      </c>
      <c r="B58" s="37" t="s">
        <v>205</v>
      </c>
      <c r="C58" s="12" t="s">
        <v>32</v>
      </c>
      <c r="D58" s="12" t="s">
        <v>75</v>
      </c>
      <c r="E58" s="38"/>
      <c r="F58" s="12" t="s">
        <v>51</v>
      </c>
      <c r="G58" s="15" t="s">
        <v>19</v>
      </c>
      <c r="H58" s="16" t="s">
        <v>20</v>
      </c>
      <c r="I58" s="15" t="s">
        <v>206</v>
      </c>
      <c r="J58" s="9" t="n">
        <v>72</v>
      </c>
      <c r="K58" s="9" t="n">
        <v>56</v>
      </c>
      <c r="L58" s="35" t="s">
        <v>59</v>
      </c>
      <c r="M58" s="19" t="s">
        <v>33</v>
      </c>
      <c r="N58" s="19" t="s">
        <v>207</v>
      </c>
      <c r="O58" s="19" t="s">
        <v>208</v>
      </c>
      <c r="P58" s="19" t="s">
        <v>67</v>
      </c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20" t="n">
        <f aca="false">ROW()-1</f>
        <v>58</v>
      </c>
      <c r="B59" s="16" t="s">
        <v>209</v>
      </c>
      <c r="C59" s="12" t="s">
        <v>16</v>
      </c>
      <c r="D59" s="12" t="s">
        <v>83</v>
      </c>
      <c r="E59" s="38"/>
      <c r="F59" s="12" t="s">
        <v>179</v>
      </c>
      <c r="G59" s="15" t="s">
        <v>19</v>
      </c>
      <c r="H59" s="40" t="s">
        <v>20</v>
      </c>
      <c r="I59" s="15" t="s">
        <v>21</v>
      </c>
      <c r="J59" s="9" t="n">
        <v>48</v>
      </c>
      <c r="K59" s="9" t="n">
        <v>48</v>
      </c>
      <c r="L59" s="35" t="s">
        <v>85</v>
      </c>
      <c r="M59" s="19" t="s">
        <v>22</v>
      </c>
      <c r="N59" s="41" t="s">
        <v>190</v>
      </c>
      <c r="O59" s="41" t="s">
        <v>191</v>
      </c>
      <c r="P59" s="19" t="s">
        <v>88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20" t="n">
        <f aca="false">ROW()-1</f>
        <v>59</v>
      </c>
      <c r="B60" s="34" t="s">
        <v>210</v>
      </c>
      <c r="C60" s="22" t="s">
        <v>37</v>
      </c>
      <c r="D60" s="23" t="s">
        <v>17</v>
      </c>
      <c r="E60" s="24" t="n">
        <v>4</v>
      </c>
      <c r="F60" s="22" t="s">
        <v>179</v>
      </c>
      <c r="G60" s="15" t="s">
        <v>19</v>
      </c>
      <c r="H60" s="25" t="s">
        <v>20</v>
      </c>
      <c r="I60" s="26" t="s">
        <v>21</v>
      </c>
      <c r="J60" s="26" t="n">
        <v>48</v>
      </c>
      <c r="K60" s="26" t="n">
        <v>48</v>
      </c>
      <c r="L60" s="0"/>
      <c r="M60" s="19" t="s">
        <v>38</v>
      </c>
      <c r="N60" s="19" t="s">
        <v>211</v>
      </c>
      <c r="O60" s="19" t="s">
        <v>211</v>
      </c>
      <c r="P60" s="19" t="s">
        <v>212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20" t="n">
        <f aca="false">ROW()-1</f>
        <v>60</v>
      </c>
      <c r="B61" s="34" t="s">
        <v>213</v>
      </c>
      <c r="C61" s="12" t="s">
        <v>42</v>
      </c>
      <c r="D61" s="12" t="s">
        <v>17</v>
      </c>
      <c r="E61" s="28" t="n">
        <v>5</v>
      </c>
      <c r="F61" s="56" t="s">
        <v>179</v>
      </c>
      <c r="G61" s="15" t="s">
        <v>19</v>
      </c>
      <c r="H61" s="16" t="s">
        <v>20</v>
      </c>
      <c r="I61" s="15" t="s">
        <v>21</v>
      </c>
      <c r="J61" s="9" t="n">
        <v>48</v>
      </c>
      <c r="K61" s="9" t="n">
        <v>48</v>
      </c>
      <c r="L61" s="0"/>
      <c r="M61" s="19" t="s">
        <v>43</v>
      </c>
      <c r="N61" s="19" t="s">
        <v>214</v>
      </c>
      <c r="O61" s="19" t="s">
        <v>215</v>
      </c>
      <c r="P61" s="19" t="s">
        <v>212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20" t="n">
        <f aca="false">ROW()-1</f>
        <v>61</v>
      </c>
      <c r="B62" s="34" t="s">
        <v>216</v>
      </c>
      <c r="C62" s="12" t="s">
        <v>42</v>
      </c>
      <c r="D62" s="12" t="s">
        <v>17</v>
      </c>
      <c r="E62" s="28" t="n">
        <v>6</v>
      </c>
      <c r="F62" s="56" t="s">
        <v>179</v>
      </c>
      <c r="G62" s="15" t="s">
        <v>19</v>
      </c>
      <c r="H62" s="16" t="s">
        <v>20</v>
      </c>
      <c r="I62" s="15" t="s">
        <v>21</v>
      </c>
      <c r="J62" s="9" t="n">
        <v>48</v>
      </c>
      <c r="K62" s="9" t="n">
        <v>48</v>
      </c>
      <c r="L62" s="0"/>
      <c r="M62" s="19" t="s">
        <v>43</v>
      </c>
      <c r="N62" s="19" t="s">
        <v>217</v>
      </c>
      <c r="O62" s="19" t="s">
        <v>218</v>
      </c>
      <c r="P62" s="19" t="s">
        <v>212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10" t="n">
        <f aca="false">ROW()-1</f>
        <v>62</v>
      </c>
      <c r="B63" s="15" t="s">
        <v>219</v>
      </c>
      <c r="C63" s="12" t="s">
        <v>16</v>
      </c>
      <c r="D63" s="12" t="s">
        <v>17</v>
      </c>
      <c r="E63" s="57" t="n">
        <v>1</v>
      </c>
      <c r="F63" s="56" t="s">
        <v>179</v>
      </c>
      <c r="G63" s="15" t="s">
        <v>19</v>
      </c>
      <c r="H63" s="16" t="s">
        <v>20</v>
      </c>
      <c r="I63" s="17" t="s">
        <v>21</v>
      </c>
      <c r="J63" s="9" t="n">
        <v>48</v>
      </c>
      <c r="K63" s="9" t="n">
        <v>48</v>
      </c>
      <c r="L63" s="31"/>
      <c r="M63" s="19" t="s">
        <v>22</v>
      </c>
      <c r="N63" s="19" t="s">
        <v>220</v>
      </c>
      <c r="O63" s="19" t="s">
        <v>220</v>
      </c>
      <c r="P63" s="19" t="s">
        <v>212</v>
      </c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20" t="n">
        <f aca="false">ROW()-1</f>
        <v>63</v>
      </c>
      <c r="B64" s="15" t="s">
        <v>221</v>
      </c>
      <c r="C64" s="12" t="s">
        <v>27</v>
      </c>
      <c r="D64" s="12" t="s">
        <v>17</v>
      </c>
      <c r="E64" s="57" t="n">
        <v>2</v>
      </c>
      <c r="F64" s="56" t="s">
        <v>179</v>
      </c>
      <c r="G64" s="15" t="s">
        <v>19</v>
      </c>
      <c r="H64" s="16" t="s">
        <v>20</v>
      </c>
      <c r="I64" s="17" t="s">
        <v>21</v>
      </c>
      <c r="J64" s="19" t="n">
        <v>48</v>
      </c>
      <c r="K64" s="19" t="n">
        <v>48</v>
      </c>
      <c r="L64" s="31"/>
      <c r="M64" s="19" t="s">
        <v>28</v>
      </c>
      <c r="N64" s="19" t="s">
        <v>220</v>
      </c>
      <c r="O64" s="19" t="s">
        <v>220</v>
      </c>
      <c r="P64" s="19" t="s">
        <v>212</v>
      </c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20" t="n">
        <f aca="false">ROW()-1</f>
        <v>64</v>
      </c>
      <c r="B65" s="15" t="s">
        <v>222</v>
      </c>
      <c r="C65" s="12" t="s">
        <v>32</v>
      </c>
      <c r="D65" s="12" t="s">
        <v>17</v>
      </c>
      <c r="E65" s="57" t="n">
        <v>3</v>
      </c>
      <c r="F65" s="56" t="s">
        <v>179</v>
      </c>
      <c r="G65" s="15" t="s">
        <v>19</v>
      </c>
      <c r="H65" s="16" t="s">
        <v>20</v>
      </c>
      <c r="I65" s="15" t="s">
        <v>21</v>
      </c>
      <c r="J65" s="9" t="n">
        <v>48</v>
      </c>
      <c r="K65" s="9" t="n">
        <v>48</v>
      </c>
      <c r="L65" s="31"/>
      <c r="M65" s="19" t="s">
        <v>33</v>
      </c>
      <c r="N65" s="19" t="s">
        <v>211</v>
      </c>
      <c r="O65" s="19" t="s">
        <v>211</v>
      </c>
      <c r="P65" s="19" t="s">
        <v>212</v>
      </c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20" t="n">
        <f aca="false">ROW()-1</f>
        <v>65</v>
      </c>
      <c r="B66" s="16" t="s">
        <v>223</v>
      </c>
      <c r="C66" s="33" t="s">
        <v>27</v>
      </c>
      <c r="D66" s="12" t="s">
        <v>75</v>
      </c>
      <c r="E66" s="38"/>
      <c r="F66" s="12" t="s">
        <v>224</v>
      </c>
      <c r="G66" s="15" t="s">
        <v>19</v>
      </c>
      <c r="H66" s="16" t="s">
        <v>20</v>
      </c>
      <c r="I66" s="17"/>
      <c r="J66" s="19" t="n">
        <v>24</v>
      </c>
      <c r="K66" s="19"/>
      <c r="L66" s="50"/>
      <c r="M66" s="19" t="s">
        <v>28</v>
      </c>
      <c r="N66" s="19" t="s">
        <v>176</v>
      </c>
      <c r="O66" s="19" t="s">
        <v>177</v>
      </c>
      <c r="P66" s="19" t="s">
        <v>225</v>
      </c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20" t="n">
        <f aca="false">ROW()-1</f>
        <v>66</v>
      </c>
      <c r="B67" s="16" t="s">
        <v>226</v>
      </c>
      <c r="C67" s="12" t="s">
        <v>32</v>
      </c>
      <c r="D67" s="12" t="s">
        <v>83</v>
      </c>
      <c r="E67" s="38"/>
      <c r="F67" s="12" t="s">
        <v>51</v>
      </c>
      <c r="G67" s="15" t="s">
        <v>19</v>
      </c>
      <c r="H67" s="16" t="s">
        <v>20</v>
      </c>
      <c r="I67" s="15" t="s">
        <v>227</v>
      </c>
      <c r="J67" s="9" t="n">
        <v>72</v>
      </c>
      <c r="K67" s="9" t="n">
        <v>56</v>
      </c>
      <c r="L67" s="43" t="s">
        <v>228</v>
      </c>
      <c r="M67" s="19" t="s">
        <v>33</v>
      </c>
      <c r="N67" s="19" t="s">
        <v>112</v>
      </c>
      <c r="O67" s="19" t="s">
        <v>113</v>
      </c>
      <c r="P67" s="19" t="s">
        <v>80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20" t="n">
        <f aca="false">ROW()-1</f>
        <v>67</v>
      </c>
      <c r="B68" s="37" t="s">
        <v>229</v>
      </c>
      <c r="C68" s="12" t="s">
        <v>32</v>
      </c>
      <c r="D68" s="12" t="s">
        <v>75</v>
      </c>
      <c r="E68" s="38"/>
      <c r="F68" s="12" t="s">
        <v>51</v>
      </c>
      <c r="G68" s="15" t="s">
        <v>19</v>
      </c>
      <c r="H68" s="16" t="s">
        <v>20</v>
      </c>
      <c r="I68" s="15" t="s">
        <v>111</v>
      </c>
      <c r="J68" s="9" t="n">
        <v>72</v>
      </c>
      <c r="K68" s="9" t="n">
        <v>56</v>
      </c>
      <c r="L68" s="35" t="s">
        <v>230</v>
      </c>
      <c r="M68" s="19" t="s">
        <v>33</v>
      </c>
      <c r="N68" s="19" t="s">
        <v>185</v>
      </c>
      <c r="O68" s="19" t="s">
        <v>231</v>
      </c>
      <c r="P68" s="19" t="s">
        <v>80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20" t="n">
        <f aca="false">ROW()-1</f>
        <v>68</v>
      </c>
      <c r="B69" s="37" t="s">
        <v>232</v>
      </c>
      <c r="C69" s="12" t="s">
        <v>32</v>
      </c>
      <c r="D69" s="12" t="s">
        <v>55</v>
      </c>
      <c r="E69" s="38"/>
      <c r="F69" s="12" t="s">
        <v>51</v>
      </c>
      <c r="G69" s="15" t="s">
        <v>19</v>
      </c>
      <c r="H69" s="16" t="s">
        <v>20</v>
      </c>
      <c r="I69" s="15" t="s">
        <v>21</v>
      </c>
      <c r="J69" s="9" t="n">
        <v>72</v>
      </c>
      <c r="K69" s="9" t="n">
        <v>56</v>
      </c>
      <c r="L69" s="49"/>
      <c r="M69" s="19" t="s">
        <v>33</v>
      </c>
      <c r="N69" s="19" t="s">
        <v>233</v>
      </c>
      <c r="O69" s="19" t="s">
        <v>234</v>
      </c>
      <c r="P69" s="19" t="s">
        <v>67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20" t="n">
        <f aca="false">ROW()-1</f>
        <v>69</v>
      </c>
      <c r="B70" s="16" t="s">
        <v>235</v>
      </c>
      <c r="C70" s="12" t="s">
        <v>148</v>
      </c>
      <c r="D70" s="12" t="s">
        <v>75</v>
      </c>
      <c r="E70" s="38"/>
      <c r="F70" s="12" t="s">
        <v>128</v>
      </c>
      <c r="G70" s="15" t="s">
        <v>129</v>
      </c>
      <c r="H70" s="16" t="s">
        <v>130</v>
      </c>
      <c r="I70" s="15" t="s">
        <v>21</v>
      </c>
      <c r="J70" s="9" t="n">
        <v>75</v>
      </c>
      <c r="K70" s="9"/>
      <c r="L70" s="31"/>
      <c r="M70" s="19" t="s">
        <v>43</v>
      </c>
      <c r="N70" s="19" t="s">
        <v>185</v>
      </c>
      <c r="O70" s="19" t="s">
        <v>236</v>
      </c>
      <c r="P70" s="19" t="s">
        <v>137</v>
      </c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12" t="n">
        <f aca="false">ROW()-1</f>
        <v>70</v>
      </c>
      <c r="B71" s="29" t="s">
        <v>237</v>
      </c>
      <c r="C71" s="14" t="s">
        <v>238</v>
      </c>
      <c r="D71" s="12" t="s">
        <v>75</v>
      </c>
      <c r="E71" s="13"/>
      <c r="F71" s="14" t="s">
        <v>128</v>
      </c>
      <c r="G71" s="15" t="s">
        <v>129</v>
      </c>
      <c r="H71" s="16" t="s">
        <v>130</v>
      </c>
      <c r="I71" s="17" t="s">
        <v>21</v>
      </c>
      <c r="J71" s="19" t="n">
        <v>67.5</v>
      </c>
      <c r="K71" s="0"/>
      <c r="L71" s="0"/>
      <c r="M71" s="19" t="s">
        <v>239</v>
      </c>
      <c r="N71" s="19" t="s">
        <v>240</v>
      </c>
      <c r="O71" s="19" t="s">
        <v>241</v>
      </c>
      <c r="P71" s="19" t="s">
        <v>25</v>
      </c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20" t="n">
        <f aca="false">ROW()-1</f>
        <v>71</v>
      </c>
      <c r="B72" s="29" t="s">
        <v>242</v>
      </c>
      <c r="C72" s="14" t="s">
        <v>238</v>
      </c>
      <c r="D72" s="20" t="s">
        <v>17</v>
      </c>
      <c r="E72" s="13"/>
      <c r="F72" s="14" t="s">
        <v>128</v>
      </c>
      <c r="G72" s="15" t="s">
        <v>129</v>
      </c>
      <c r="H72" s="16" t="s">
        <v>130</v>
      </c>
      <c r="I72" s="17" t="s">
        <v>21</v>
      </c>
      <c r="J72" s="19" t="n">
        <v>67.5</v>
      </c>
      <c r="K72" s="0"/>
      <c r="L72" s="0"/>
      <c r="M72" s="19" t="s">
        <v>239</v>
      </c>
      <c r="N72" s="19" t="s">
        <v>52</v>
      </c>
      <c r="O72" s="19" t="s">
        <v>53</v>
      </c>
      <c r="P72" s="19" t="s">
        <v>25</v>
      </c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39" t="n">
        <f aca="false">ROW()-1</f>
        <v>72</v>
      </c>
      <c r="B73" s="58" t="s">
        <v>243</v>
      </c>
      <c r="C73" s="20" t="s">
        <v>244</v>
      </c>
      <c r="D73" s="20" t="s">
        <v>55</v>
      </c>
      <c r="E73" s="13" t="n">
        <v>1</v>
      </c>
      <c r="F73" s="14" t="s">
        <v>128</v>
      </c>
      <c r="G73" s="15" t="s">
        <v>129</v>
      </c>
      <c r="H73" s="16" t="s">
        <v>130</v>
      </c>
      <c r="I73" s="15" t="s">
        <v>21</v>
      </c>
      <c r="J73" s="9" t="n">
        <v>75</v>
      </c>
      <c r="K73" s="9"/>
      <c r="L73" s="31"/>
      <c r="M73" s="19" t="s">
        <v>43</v>
      </c>
      <c r="N73" s="19" t="s">
        <v>56</v>
      </c>
      <c r="O73" s="19" t="s">
        <v>57</v>
      </c>
      <c r="P73" s="19" t="s">
        <v>25</v>
      </c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20" t="n">
        <f aca="false">ROW()-1</f>
        <v>73</v>
      </c>
      <c r="B74" s="59" t="s">
        <v>245</v>
      </c>
      <c r="C74" s="60" t="s">
        <v>246</v>
      </c>
      <c r="D74" s="61" t="s">
        <v>55</v>
      </c>
      <c r="E74" s="24" t="n">
        <v>2</v>
      </c>
      <c r="F74" s="23" t="s">
        <v>128</v>
      </c>
      <c r="G74" s="62" t="s">
        <v>129</v>
      </c>
      <c r="H74" s="25" t="s">
        <v>130</v>
      </c>
      <c r="I74" s="62" t="s">
        <v>21</v>
      </c>
      <c r="J74" s="26" t="n">
        <v>75</v>
      </c>
      <c r="K74" s="26"/>
      <c r="L74" s="31"/>
      <c r="M74" s="19" t="s">
        <v>38</v>
      </c>
      <c r="N74" s="19" t="s">
        <v>34</v>
      </c>
      <c r="O74" s="19" t="s">
        <v>35</v>
      </c>
      <c r="P74" s="19" t="s">
        <v>25</v>
      </c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20" t="n">
        <f aca="false">ROW()-1</f>
        <v>74</v>
      </c>
      <c r="B75" s="11" t="s">
        <v>247</v>
      </c>
      <c r="C75" s="14" t="s">
        <v>246</v>
      </c>
      <c r="D75" s="14" t="s">
        <v>55</v>
      </c>
      <c r="E75" s="13" t="n">
        <v>3</v>
      </c>
      <c r="F75" s="14" t="s">
        <v>128</v>
      </c>
      <c r="G75" s="15" t="s">
        <v>129</v>
      </c>
      <c r="H75" s="16" t="s">
        <v>130</v>
      </c>
      <c r="I75" s="15" t="s">
        <v>21</v>
      </c>
      <c r="J75" s="9" t="n">
        <v>75</v>
      </c>
      <c r="K75" s="9"/>
      <c r="L75" s="31"/>
      <c r="M75" s="19" t="s">
        <v>33</v>
      </c>
      <c r="N75" s="19" t="s">
        <v>23</v>
      </c>
      <c r="O75" s="19" t="s">
        <v>24</v>
      </c>
      <c r="P75" s="19" t="s">
        <v>25</v>
      </c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20" t="n">
        <f aca="false">ROW()-1</f>
        <v>75</v>
      </c>
      <c r="B76" s="29" t="s">
        <v>248</v>
      </c>
      <c r="C76" s="14" t="s">
        <v>238</v>
      </c>
      <c r="D76" s="12" t="s">
        <v>83</v>
      </c>
      <c r="E76" s="13"/>
      <c r="F76" s="14" t="s">
        <v>128</v>
      </c>
      <c r="G76" s="15" t="s">
        <v>129</v>
      </c>
      <c r="H76" s="16" t="s">
        <v>130</v>
      </c>
      <c r="I76" s="17" t="s">
        <v>21</v>
      </c>
      <c r="J76" s="19" t="n">
        <v>67.5</v>
      </c>
      <c r="K76" s="0"/>
      <c r="L76" s="0"/>
      <c r="M76" s="19" t="s">
        <v>239</v>
      </c>
      <c r="N76" s="19" t="s">
        <v>240</v>
      </c>
      <c r="O76" s="19" t="s">
        <v>241</v>
      </c>
      <c r="P76" s="19" t="s">
        <v>25</v>
      </c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20" t="n">
        <f aca="false">ROW()-1</f>
        <v>76</v>
      </c>
      <c r="B77" s="9" t="s">
        <v>60</v>
      </c>
      <c r="C77" s="23" t="s">
        <v>249</v>
      </c>
      <c r="D77" s="30" t="s">
        <v>17</v>
      </c>
      <c r="E77" s="0"/>
      <c r="F77" s="30" t="s">
        <v>128</v>
      </c>
      <c r="G77" s="15" t="s">
        <v>129</v>
      </c>
      <c r="H77" s="16" t="s">
        <v>130</v>
      </c>
      <c r="I77" s="15" t="s">
        <v>21</v>
      </c>
      <c r="J77" s="9" t="n">
        <v>75</v>
      </c>
      <c r="K77" s="9"/>
      <c r="L77" s="31"/>
      <c r="M77" s="19" t="s">
        <v>250</v>
      </c>
      <c r="N77" s="19" t="s">
        <v>56</v>
      </c>
      <c r="O77" s="19" t="s">
        <v>57</v>
      </c>
      <c r="P77" s="19" t="s">
        <v>25</v>
      </c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8" hidden="false" customHeight="false" outlineLevel="0" collapsed="false">
      <c r="A78" s="20" t="n">
        <f aca="false">ROW()-1</f>
        <v>77</v>
      </c>
      <c r="B78" s="29" t="s">
        <v>251</v>
      </c>
      <c r="C78" s="30" t="s">
        <v>238</v>
      </c>
      <c r="D78" s="20" t="s">
        <v>55</v>
      </c>
      <c r="E78" s="0"/>
      <c r="F78" s="30" t="s">
        <v>128</v>
      </c>
      <c r="G78" s="15" t="s">
        <v>129</v>
      </c>
      <c r="H78" s="16" t="s">
        <v>130</v>
      </c>
      <c r="I78" s="17" t="s">
        <v>21</v>
      </c>
      <c r="J78" s="19" t="n">
        <v>67.5</v>
      </c>
      <c r="K78" s="0"/>
      <c r="L78" s="0"/>
      <c r="M78" s="19" t="s">
        <v>239</v>
      </c>
      <c r="N78" s="19" t="s">
        <v>23</v>
      </c>
      <c r="O78" s="19" t="s">
        <v>24</v>
      </c>
      <c r="P78" s="19" t="s">
        <v>25</v>
      </c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true" outlineLevel="0" collapsed="false">
      <c r="A79" s="20" t="n">
        <f aca="false">ROW()-1</f>
        <v>78</v>
      </c>
      <c r="B79" s="29" t="s">
        <v>252</v>
      </c>
      <c r="C79" s="56" t="s">
        <v>253</v>
      </c>
      <c r="D79" s="30" t="s">
        <v>50</v>
      </c>
      <c r="E79" s="0"/>
      <c r="F79" s="30" t="s">
        <v>128</v>
      </c>
      <c r="G79" s="15" t="s">
        <v>129</v>
      </c>
      <c r="H79" s="16" t="s">
        <v>130</v>
      </c>
      <c r="I79" s="15" t="s">
        <v>21</v>
      </c>
      <c r="J79" s="9" t="n">
        <v>75</v>
      </c>
      <c r="K79" s="9"/>
      <c r="L79" s="63"/>
      <c r="M79" s="19" t="s">
        <v>254</v>
      </c>
      <c r="N79" s="19" t="s">
        <v>56</v>
      </c>
      <c r="O79" s="19" t="s">
        <v>57</v>
      </c>
      <c r="P79" s="19" t="s">
        <v>25</v>
      </c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20" t="n">
        <f aca="false">ROW()-1</f>
        <v>79</v>
      </c>
      <c r="B80" s="25" t="s">
        <v>255</v>
      </c>
      <c r="C80" s="61" t="s">
        <v>64</v>
      </c>
      <c r="D80" s="61" t="s">
        <v>83</v>
      </c>
      <c r="E80" s="64"/>
      <c r="F80" s="61" t="s">
        <v>128</v>
      </c>
      <c r="G80" s="62" t="s">
        <v>129</v>
      </c>
      <c r="H80" s="25" t="s">
        <v>130</v>
      </c>
      <c r="I80" s="62" t="s">
        <v>64</v>
      </c>
      <c r="J80" s="26" t="n">
        <v>75</v>
      </c>
      <c r="K80" s="26"/>
      <c r="L80" s="31"/>
      <c r="M80" s="19" t="s">
        <v>38</v>
      </c>
      <c r="N80" s="19" t="s">
        <v>256</v>
      </c>
      <c r="O80" s="19" t="s">
        <v>257</v>
      </c>
      <c r="P80" s="19" t="s">
        <v>92</v>
      </c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39" t="n">
        <f aca="false">ROW()-1</f>
        <v>80</v>
      </c>
      <c r="B81" s="40" t="s">
        <v>258</v>
      </c>
      <c r="C81" s="12" t="s">
        <v>259</v>
      </c>
      <c r="D81" s="12" t="s">
        <v>260</v>
      </c>
      <c r="E81" s="38"/>
      <c r="F81" s="12" t="s">
        <v>128</v>
      </c>
      <c r="G81" s="15" t="s">
        <v>129</v>
      </c>
      <c r="H81" s="16" t="s">
        <v>130</v>
      </c>
      <c r="I81" s="15" t="s">
        <v>64</v>
      </c>
      <c r="J81" s="9" t="n">
        <v>75</v>
      </c>
      <c r="K81" s="9"/>
      <c r="L81" s="31"/>
      <c r="M81" s="19" t="s">
        <v>261</v>
      </c>
      <c r="N81" s="19" t="s">
        <v>262</v>
      </c>
      <c r="O81" s="19" t="s">
        <v>263</v>
      </c>
      <c r="P81" s="19" t="s">
        <v>92</v>
      </c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20" t="n">
        <f aca="false">ROW()-1</f>
        <v>81</v>
      </c>
      <c r="B82" s="65" t="s">
        <v>264</v>
      </c>
      <c r="C82" s="61" t="s">
        <v>64</v>
      </c>
      <c r="D82" s="61" t="s">
        <v>83</v>
      </c>
      <c r="E82" s="64"/>
      <c r="F82" s="61" t="s">
        <v>128</v>
      </c>
      <c r="G82" s="62" t="s">
        <v>129</v>
      </c>
      <c r="H82" s="25" t="s">
        <v>130</v>
      </c>
      <c r="I82" s="62" t="s">
        <v>64</v>
      </c>
      <c r="J82" s="26" t="n">
        <v>75</v>
      </c>
      <c r="K82" s="26"/>
      <c r="L82" s="44"/>
      <c r="M82" s="19" t="s">
        <v>38</v>
      </c>
      <c r="N82" s="19" t="s">
        <v>78</v>
      </c>
      <c r="O82" s="19" t="s">
        <v>79</v>
      </c>
      <c r="P82" s="19" t="s">
        <v>80</v>
      </c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20" t="n">
        <f aca="false">ROW()-1</f>
        <v>82</v>
      </c>
      <c r="B83" s="16" t="s">
        <v>265</v>
      </c>
      <c r="C83" s="12" t="s">
        <v>148</v>
      </c>
      <c r="D83" s="12" t="s">
        <v>83</v>
      </c>
      <c r="E83" s="38"/>
      <c r="F83" s="12" t="s">
        <v>128</v>
      </c>
      <c r="G83" s="15" t="s">
        <v>129</v>
      </c>
      <c r="H83" s="16" t="s">
        <v>130</v>
      </c>
      <c r="I83" s="15" t="s">
        <v>64</v>
      </c>
      <c r="J83" s="9" t="n">
        <v>75</v>
      </c>
      <c r="K83" s="9"/>
      <c r="L83" s="31"/>
      <c r="M83" s="19" t="s">
        <v>43</v>
      </c>
      <c r="N83" s="19" t="s">
        <v>266</v>
      </c>
      <c r="O83" s="19" t="s">
        <v>267</v>
      </c>
      <c r="P83" s="19" t="s">
        <v>137</v>
      </c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20" t="n">
        <f aca="false">ROW()-1</f>
        <v>83</v>
      </c>
      <c r="B84" s="16" t="s">
        <v>268</v>
      </c>
      <c r="C84" s="66" t="s">
        <v>269</v>
      </c>
      <c r="D84" s="12" t="s">
        <v>270</v>
      </c>
      <c r="E84" s="38"/>
      <c r="F84" s="12" t="s">
        <v>128</v>
      </c>
      <c r="G84" s="15" t="s">
        <v>129</v>
      </c>
      <c r="H84" s="16" t="s">
        <v>130</v>
      </c>
      <c r="I84" s="15" t="s">
        <v>64</v>
      </c>
      <c r="J84" s="9" t="n">
        <v>75</v>
      </c>
      <c r="K84" s="9"/>
      <c r="L84" s="31"/>
      <c r="M84" s="19" t="s">
        <v>271</v>
      </c>
      <c r="N84" s="19" t="s">
        <v>272</v>
      </c>
      <c r="O84" s="19" t="s">
        <v>273</v>
      </c>
      <c r="P84" s="19" t="s">
        <v>137</v>
      </c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20" t="n">
        <f aca="false">ROW()-1</f>
        <v>84</v>
      </c>
      <c r="B85" s="16" t="s">
        <v>274</v>
      </c>
      <c r="C85" s="12" t="s">
        <v>238</v>
      </c>
      <c r="D85" s="12" t="s">
        <v>83</v>
      </c>
      <c r="E85" s="38"/>
      <c r="F85" s="12" t="s">
        <v>128</v>
      </c>
      <c r="G85" s="15" t="s">
        <v>129</v>
      </c>
      <c r="H85" s="16" t="s">
        <v>130</v>
      </c>
      <c r="I85" s="15" t="s">
        <v>21</v>
      </c>
      <c r="J85" s="19" t="n">
        <v>67.5</v>
      </c>
      <c r="K85" s="0"/>
      <c r="L85" s="0"/>
      <c r="M85" s="19" t="s">
        <v>239</v>
      </c>
      <c r="N85" s="19" t="s">
        <v>90</v>
      </c>
      <c r="O85" s="19" t="s">
        <v>91</v>
      </c>
      <c r="P85" s="19" t="s">
        <v>92</v>
      </c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20" t="n">
        <f aca="false">ROW()-1</f>
        <v>85</v>
      </c>
      <c r="B86" s="16" t="s">
        <v>89</v>
      </c>
      <c r="C86" s="12" t="s">
        <v>275</v>
      </c>
      <c r="D86" s="30" t="s">
        <v>17</v>
      </c>
      <c r="E86" s="38"/>
      <c r="F86" s="12" t="s">
        <v>276</v>
      </c>
      <c r="G86" s="15" t="s">
        <v>129</v>
      </c>
      <c r="H86" s="16" t="s">
        <v>130</v>
      </c>
      <c r="I86" s="15" t="s">
        <v>21</v>
      </c>
      <c r="J86" s="9" t="n">
        <v>120</v>
      </c>
      <c r="K86" s="9"/>
      <c r="L86" s="31"/>
      <c r="M86" s="19" t="s">
        <v>271</v>
      </c>
      <c r="N86" s="19" t="s">
        <v>277</v>
      </c>
      <c r="O86" s="19" t="s">
        <v>278</v>
      </c>
      <c r="P86" s="19" t="s">
        <v>92</v>
      </c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39" t="n">
        <f aca="false">ROW()-1</f>
        <v>86</v>
      </c>
      <c r="B87" s="40" t="s">
        <v>279</v>
      </c>
      <c r="C87" s="20" t="s">
        <v>280</v>
      </c>
      <c r="D87" s="20" t="s">
        <v>55</v>
      </c>
      <c r="E87" s="38"/>
      <c r="F87" s="12" t="s">
        <v>276</v>
      </c>
      <c r="G87" s="15" t="s">
        <v>129</v>
      </c>
      <c r="H87" s="16" t="s">
        <v>130</v>
      </c>
      <c r="I87" s="15" t="s">
        <v>21</v>
      </c>
      <c r="J87" s="19" t="n">
        <v>112.5</v>
      </c>
      <c r="K87" s="0"/>
      <c r="L87" s="0"/>
      <c r="M87" s="19" t="s">
        <v>239</v>
      </c>
      <c r="N87" s="19" t="s">
        <v>281</v>
      </c>
      <c r="O87" s="19" t="s">
        <v>282</v>
      </c>
      <c r="P87" s="19" t="s">
        <v>92</v>
      </c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39" t="n">
        <f aca="false">ROW()-1</f>
        <v>87</v>
      </c>
      <c r="B88" s="16" t="s">
        <v>283</v>
      </c>
      <c r="C88" s="12" t="s">
        <v>284</v>
      </c>
      <c r="D88" s="20" t="s">
        <v>55</v>
      </c>
      <c r="E88" s="38"/>
      <c r="F88" s="12" t="s">
        <v>285</v>
      </c>
      <c r="G88" s="15" t="s">
        <v>129</v>
      </c>
      <c r="H88" s="16" t="s">
        <v>130</v>
      </c>
      <c r="I88" s="15" t="s">
        <v>21</v>
      </c>
      <c r="J88" s="9" t="n">
        <v>144</v>
      </c>
      <c r="K88" s="9"/>
      <c r="L88" s="31"/>
      <c r="M88" s="19" t="s">
        <v>22</v>
      </c>
      <c r="N88" s="19" t="s">
        <v>286</v>
      </c>
      <c r="O88" s="19" t="s">
        <v>287</v>
      </c>
      <c r="P88" s="19" t="s">
        <v>92</v>
      </c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20" t="n">
        <f aca="false">ROW()-1</f>
        <v>88</v>
      </c>
      <c r="B89" s="16" t="s">
        <v>96</v>
      </c>
      <c r="C89" s="61" t="s">
        <v>249</v>
      </c>
      <c r="D89" s="12" t="s">
        <v>50</v>
      </c>
      <c r="E89" s="38"/>
      <c r="F89" s="12" t="s">
        <v>276</v>
      </c>
      <c r="G89" s="15" t="s">
        <v>129</v>
      </c>
      <c r="H89" s="16" t="s">
        <v>130</v>
      </c>
      <c r="I89" s="15" t="s">
        <v>21</v>
      </c>
      <c r="J89" s="9" t="n">
        <v>120</v>
      </c>
      <c r="K89" s="9"/>
      <c r="L89" s="31"/>
      <c r="M89" s="19" t="s">
        <v>271</v>
      </c>
      <c r="N89" s="19" t="s">
        <v>286</v>
      </c>
      <c r="O89" s="19" t="s">
        <v>287</v>
      </c>
      <c r="P89" s="19" t="s">
        <v>92</v>
      </c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20" t="n">
        <f aca="false">ROW()-1</f>
        <v>89</v>
      </c>
      <c r="B90" s="25" t="s">
        <v>288</v>
      </c>
      <c r="C90" s="61" t="s">
        <v>64</v>
      </c>
      <c r="D90" s="61" t="s">
        <v>55</v>
      </c>
      <c r="E90" s="64"/>
      <c r="F90" s="61" t="s">
        <v>128</v>
      </c>
      <c r="G90" s="62" t="s">
        <v>129</v>
      </c>
      <c r="H90" s="25" t="s">
        <v>130</v>
      </c>
      <c r="I90" s="62" t="s">
        <v>21</v>
      </c>
      <c r="J90" s="26" t="n">
        <v>75</v>
      </c>
      <c r="K90" s="26"/>
      <c r="L90" s="31"/>
      <c r="M90" s="19" t="s">
        <v>38</v>
      </c>
      <c r="N90" s="19" t="s">
        <v>289</v>
      </c>
      <c r="O90" s="19" t="s">
        <v>290</v>
      </c>
      <c r="P90" s="19" t="s">
        <v>92</v>
      </c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20" t="n">
        <f aca="false">ROW()-1</f>
        <v>90</v>
      </c>
      <c r="B91" s="65" t="s">
        <v>291</v>
      </c>
      <c r="C91" s="61" t="s">
        <v>64</v>
      </c>
      <c r="D91" s="61" t="s">
        <v>83</v>
      </c>
      <c r="E91" s="64"/>
      <c r="F91" s="61" t="s">
        <v>128</v>
      </c>
      <c r="G91" s="62" t="s">
        <v>129</v>
      </c>
      <c r="H91" s="25" t="s">
        <v>130</v>
      </c>
      <c r="I91" s="62" t="s">
        <v>64</v>
      </c>
      <c r="J91" s="26" t="n">
        <v>75</v>
      </c>
      <c r="K91" s="26"/>
      <c r="L91" s="31"/>
      <c r="M91" s="19" t="s">
        <v>38</v>
      </c>
      <c r="N91" s="19" t="s">
        <v>292</v>
      </c>
      <c r="O91" s="19" t="s">
        <v>293</v>
      </c>
      <c r="P91" s="19" t="s">
        <v>67</v>
      </c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20" t="n">
        <f aca="false">ROW()-1</f>
        <v>91</v>
      </c>
      <c r="B92" s="37" t="s">
        <v>294</v>
      </c>
      <c r="C92" s="12" t="s">
        <v>295</v>
      </c>
      <c r="D92" s="12" t="s">
        <v>75</v>
      </c>
      <c r="E92" s="38"/>
      <c r="F92" s="12" t="s">
        <v>128</v>
      </c>
      <c r="G92" s="15" t="s">
        <v>129</v>
      </c>
      <c r="H92" s="40" t="s">
        <v>130</v>
      </c>
      <c r="I92" s="15" t="s">
        <v>21</v>
      </c>
      <c r="J92" s="9" t="n">
        <v>75</v>
      </c>
      <c r="K92" s="9"/>
      <c r="L92" s="31"/>
      <c r="M92" s="19" t="s">
        <v>33</v>
      </c>
      <c r="N92" s="19" t="s">
        <v>173</v>
      </c>
      <c r="O92" s="19" t="s">
        <v>174</v>
      </c>
      <c r="P92" s="19" t="s">
        <v>67</v>
      </c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23.4" hidden="false" customHeight="false" outlineLevel="0" collapsed="false">
      <c r="A93" s="20" t="n">
        <f aca="false">ROW()-1</f>
        <v>92</v>
      </c>
      <c r="B93" s="16" t="s">
        <v>296</v>
      </c>
      <c r="C93" s="12" t="s">
        <v>148</v>
      </c>
      <c r="D93" s="12" t="s">
        <v>83</v>
      </c>
      <c r="E93" s="38"/>
      <c r="F93" s="12" t="s">
        <v>128</v>
      </c>
      <c r="G93" s="15" t="s">
        <v>129</v>
      </c>
      <c r="H93" s="16" t="s">
        <v>130</v>
      </c>
      <c r="I93" s="15" t="s">
        <v>64</v>
      </c>
      <c r="J93" s="9" t="n">
        <v>75</v>
      </c>
      <c r="K93" s="9"/>
      <c r="L93" s="31"/>
      <c r="M93" s="19" t="s">
        <v>43</v>
      </c>
      <c r="N93" s="67" t="s">
        <v>201</v>
      </c>
      <c r="O93" s="67" t="s">
        <v>202</v>
      </c>
      <c r="P93" s="19" t="s">
        <v>137</v>
      </c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8" hidden="false" customHeight="false" outlineLevel="0" collapsed="false">
      <c r="A94" s="20" t="n">
        <f aca="false">ROW()-1</f>
        <v>93</v>
      </c>
      <c r="B94" s="16" t="s">
        <v>297</v>
      </c>
      <c r="C94" s="12" t="s">
        <v>295</v>
      </c>
      <c r="D94" s="12" t="s">
        <v>75</v>
      </c>
      <c r="E94" s="38"/>
      <c r="F94" s="12" t="s">
        <v>128</v>
      </c>
      <c r="G94" s="15" t="s">
        <v>129</v>
      </c>
      <c r="H94" s="40" t="s">
        <v>130</v>
      </c>
      <c r="I94" s="15" t="s">
        <v>111</v>
      </c>
      <c r="J94" s="9" t="n">
        <v>75</v>
      </c>
      <c r="K94" s="9"/>
      <c r="L94" s="44"/>
      <c r="M94" s="19" t="s">
        <v>33</v>
      </c>
      <c r="N94" s="19" t="s">
        <v>104</v>
      </c>
      <c r="O94" s="19" t="s">
        <v>105</v>
      </c>
      <c r="P94" s="19" t="s">
        <v>80</v>
      </c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23.4" hidden="false" customHeight="false" outlineLevel="0" collapsed="false">
      <c r="A95" s="20" t="n">
        <f aca="false">ROW()-1</f>
        <v>94</v>
      </c>
      <c r="B95" s="16" t="s">
        <v>298</v>
      </c>
      <c r="C95" s="12" t="s">
        <v>299</v>
      </c>
      <c r="D95" s="12" t="s">
        <v>83</v>
      </c>
      <c r="E95" s="0"/>
      <c r="F95" s="12" t="s">
        <v>300</v>
      </c>
      <c r="G95" s="15" t="s">
        <v>129</v>
      </c>
      <c r="H95" s="16" t="s">
        <v>130</v>
      </c>
      <c r="I95" s="15" t="s">
        <v>21</v>
      </c>
      <c r="J95" s="9" t="n">
        <v>97.5</v>
      </c>
      <c r="K95" s="0"/>
      <c r="L95" s="31"/>
      <c r="M95" s="19" t="s">
        <v>28</v>
      </c>
      <c r="N95" s="19" t="s">
        <v>301</v>
      </c>
      <c r="O95" s="19" t="s">
        <v>302</v>
      </c>
      <c r="P95" s="19" t="s">
        <v>117</v>
      </c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20" t="n">
        <f aca="false">ROW()-1</f>
        <v>95</v>
      </c>
      <c r="B96" s="16" t="s">
        <v>303</v>
      </c>
      <c r="C96" s="12" t="s">
        <v>299</v>
      </c>
      <c r="D96" s="12" t="s">
        <v>75</v>
      </c>
      <c r="E96" s="38"/>
      <c r="F96" s="12" t="s">
        <v>300</v>
      </c>
      <c r="G96" s="15" t="s">
        <v>129</v>
      </c>
      <c r="H96" s="16" t="s">
        <v>130</v>
      </c>
      <c r="I96" s="15" t="s">
        <v>21</v>
      </c>
      <c r="J96" s="9" t="n">
        <v>97.5</v>
      </c>
      <c r="K96" s="0"/>
      <c r="L96" s="44"/>
      <c r="M96" s="19" t="s">
        <v>28</v>
      </c>
      <c r="N96" s="19" t="s">
        <v>304</v>
      </c>
      <c r="O96" s="19" t="s">
        <v>305</v>
      </c>
      <c r="P96" s="19" t="s">
        <v>117</v>
      </c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20" t="n">
        <f aca="false">ROW()-1</f>
        <v>96</v>
      </c>
      <c r="B97" s="16" t="s">
        <v>306</v>
      </c>
      <c r="C97" s="12" t="s">
        <v>148</v>
      </c>
      <c r="D97" s="12" t="s">
        <v>83</v>
      </c>
      <c r="E97" s="38"/>
      <c r="F97" s="12" t="s">
        <v>128</v>
      </c>
      <c r="G97" s="15" t="s">
        <v>129</v>
      </c>
      <c r="H97" s="16" t="s">
        <v>130</v>
      </c>
      <c r="I97" s="15" t="s">
        <v>64</v>
      </c>
      <c r="J97" s="9" t="n">
        <v>75</v>
      </c>
      <c r="K97" s="9"/>
      <c r="L97" s="31" t="s">
        <v>307</v>
      </c>
      <c r="M97" s="19" t="s">
        <v>43</v>
      </c>
      <c r="N97" s="19" t="s">
        <v>308</v>
      </c>
      <c r="O97" s="19" t="s">
        <v>309</v>
      </c>
      <c r="P97" s="19" t="s">
        <v>137</v>
      </c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34.55" hidden="false" customHeight="false" outlineLevel="0" collapsed="false">
      <c r="A98" s="39" t="n">
        <f aca="false">ROW()-1</f>
        <v>97</v>
      </c>
      <c r="B98" s="16" t="s">
        <v>310</v>
      </c>
      <c r="C98" s="12" t="s">
        <v>284</v>
      </c>
      <c r="D98" s="12" t="s">
        <v>83</v>
      </c>
      <c r="E98" s="38"/>
      <c r="F98" s="12" t="s">
        <v>128</v>
      </c>
      <c r="G98" s="15" t="s">
        <v>129</v>
      </c>
      <c r="H98" s="16" t="s">
        <v>130</v>
      </c>
      <c r="I98" s="15" t="s">
        <v>21</v>
      </c>
      <c r="J98" s="9" t="n">
        <v>75</v>
      </c>
      <c r="K98" s="9"/>
      <c r="L98" s="31"/>
      <c r="M98" s="19" t="s">
        <v>22</v>
      </c>
      <c r="N98" s="19" t="s">
        <v>97</v>
      </c>
      <c r="O98" s="19" t="s">
        <v>98</v>
      </c>
      <c r="P98" s="19" t="s">
        <v>125</v>
      </c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23.4" hidden="false" customHeight="false" outlineLevel="0" collapsed="false">
      <c r="A99" s="20" t="n">
        <f aca="false">ROW()-1</f>
        <v>98</v>
      </c>
      <c r="B99" s="16" t="s">
        <v>311</v>
      </c>
      <c r="C99" s="12" t="s">
        <v>312</v>
      </c>
      <c r="D99" s="12" t="s">
        <v>75</v>
      </c>
      <c r="E99" s="38"/>
      <c r="F99" s="12" t="s">
        <v>128</v>
      </c>
      <c r="G99" s="15" t="s">
        <v>129</v>
      </c>
      <c r="H99" s="40" t="s">
        <v>130</v>
      </c>
      <c r="I99" s="15" t="s">
        <v>21</v>
      </c>
      <c r="J99" s="9" t="n">
        <v>75</v>
      </c>
      <c r="K99" s="9"/>
      <c r="L99" s="31"/>
      <c r="M99" s="19" t="s">
        <v>33</v>
      </c>
      <c r="N99" s="19" t="s">
        <v>313</v>
      </c>
      <c r="O99" s="19" t="s">
        <v>91</v>
      </c>
      <c r="P99" s="19" t="s">
        <v>125</v>
      </c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3.8" hidden="false" customHeight="false" outlineLevel="0" collapsed="false">
      <c r="A100" s="20" t="n">
        <f aca="false">ROW()-1</f>
        <v>99</v>
      </c>
      <c r="B100" s="16" t="s">
        <v>314</v>
      </c>
      <c r="C100" s="12" t="s">
        <v>295</v>
      </c>
      <c r="D100" s="12" t="s">
        <v>75</v>
      </c>
      <c r="E100" s="38"/>
      <c r="F100" s="12" t="s">
        <v>128</v>
      </c>
      <c r="G100" s="15" t="s">
        <v>129</v>
      </c>
      <c r="H100" s="40" t="s">
        <v>130</v>
      </c>
      <c r="I100" s="15" t="s">
        <v>315</v>
      </c>
      <c r="J100" s="9" t="n">
        <v>75</v>
      </c>
      <c r="K100" s="9"/>
      <c r="L100" s="44"/>
      <c r="M100" s="19" t="s">
        <v>33</v>
      </c>
      <c r="N100" s="19" t="s">
        <v>78</v>
      </c>
      <c r="O100" s="19" t="s">
        <v>79</v>
      </c>
      <c r="P100" s="19" t="s">
        <v>80</v>
      </c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3.8" hidden="false" customHeight="false" outlineLevel="0" collapsed="false">
      <c r="A101" s="20" t="n">
        <f aca="false">ROW()-1</f>
        <v>100</v>
      </c>
      <c r="B101" s="25" t="s">
        <v>316</v>
      </c>
      <c r="C101" s="61" t="s">
        <v>64</v>
      </c>
      <c r="D101" s="23" t="s">
        <v>17</v>
      </c>
      <c r="E101" s="64"/>
      <c r="F101" s="61" t="s">
        <v>128</v>
      </c>
      <c r="G101" s="62" t="s">
        <v>129</v>
      </c>
      <c r="H101" s="25" t="s">
        <v>130</v>
      </c>
      <c r="I101" s="62" t="s">
        <v>317</v>
      </c>
      <c r="J101" s="26" t="n">
        <v>75</v>
      </c>
      <c r="K101" s="26"/>
      <c r="L101" s="31"/>
      <c r="M101" s="19" t="s">
        <v>38</v>
      </c>
      <c r="N101" s="19" t="s">
        <v>69</v>
      </c>
      <c r="O101" s="19" t="s">
        <v>70</v>
      </c>
      <c r="P101" s="19" t="s">
        <v>137</v>
      </c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3.8" hidden="false" customHeight="false" outlineLevel="0" collapsed="false">
      <c r="A102" s="20" t="n">
        <f aca="false">ROW()-1</f>
        <v>101</v>
      </c>
      <c r="B102" s="68" t="s">
        <v>318</v>
      </c>
      <c r="C102" s="20" t="s">
        <v>148</v>
      </c>
      <c r="D102" s="12" t="s">
        <v>55</v>
      </c>
      <c r="E102" s="38" t="n">
        <v>1</v>
      </c>
      <c r="F102" s="12" t="s">
        <v>128</v>
      </c>
      <c r="G102" s="15" t="s">
        <v>129</v>
      </c>
      <c r="H102" s="16" t="s">
        <v>130</v>
      </c>
      <c r="I102" s="15" t="s">
        <v>317</v>
      </c>
      <c r="J102" s="9" t="n">
        <v>75</v>
      </c>
      <c r="K102" s="9"/>
      <c r="L102" s="31"/>
      <c r="M102" s="19" t="s">
        <v>43</v>
      </c>
      <c r="N102" s="19" t="s">
        <v>65</v>
      </c>
      <c r="O102" s="19" t="s">
        <v>66</v>
      </c>
      <c r="P102" s="19" t="s">
        <v>67</v>
      </c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20" t="n">
        <f aca="false">ROW()-1</f>
        <v>102</v>
      </c>
      <c r="B103" s="68" t="s">
        <v>319</v>
      </c>
      <c r="C103" s="20" t="s">
        <v>148</v>
      </c>
      <c r="D103" s="12" t="s">
        <v>55</v>
      </c>
      <c r="E103" s="38" t="n">
        <v>2</v>
      </c>
      <c r="F103" s="12" t="s">
        <v>128</v>
      </c>
      <c r="G103" s="15" t="s">
        <v>129</v>
      </c>
      <c r="H103" s="16" t="s">
        <v>130</v>
      </c>
      <c r="I103" s="15" t="s">
        <v>317</v>
      </c>
      <c r="J103" s="9" t="n">
        <v>75</v>
      </c>
      <c r="K103" s="9"/>
      <c r="L103" s="31"/>
      <c r="M103" s="19" t="s">
        <v>43</v>
      </c>
      <c r="N103" s="19" t="s">
        <v>320</v>
      </c>
      <c r="O103" s="19" t="s">
        <v>321</v>
      </c>
      <c r="P103" s="19" t="s">
        <v>67</v>
      </c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20" t="n">
        <f aca="false">ROW()-1</f>
        <v>103</v>
      </c>
      <c r="B104" s="16" t="s">
        <v>322</v>
      </c>
      <c r="C104" s="12" t="s">
        <v>148</v>
      </c>
      <c r="D104" s="12" t="s">
        <v>75</v>
      </c>
      <c r="E104" s="38"/>
      <c r="F104" s="12" t="s">
        <v>128</v>
      </c>
      <c r="G104" s="15" t="s">
        <v>129</v>
      </c>
      <c r="H104" s="16" t="s">
        <v>130</v>
      </c>
      <c r="I104" s="15" t="s">
        <v>64</v>
      </c>
      <c r="J104" s="9" t="n">
        <v>75</v>
      </c>
      <c r="K104" s="9"/>
      <c r="L104" s="31"/>
      <c r="M104" s="19" t="s">
        <v>43</v>
      </c>
      <c r="N104" s="19" t="s">
        <v>69</v>
      </c>
      <c r="O104" s="19" t="s">
        <v>70</v>
      </c>
      <c r="P104" s="19" t="s">
        <v>137</v>
      </c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.8" hidden="false" customHeight="false" outlineLevel="0" collapsed="false">
      <c r="A105" s="20" t="n">
        <f aca="false">ROW()-1</f>
        <v>104</v>
      </c>
      <c r="B105" s="16" t="s">
        <v>323</v>
      </c>
      <c r="C105" s="12" t="s">
        <v>324</v>
      </c>
      <c r="D105" s="12" t="s">
        <v>75</v>
      </c>
      <c r="E105" s="38"/>
      <c r="F105" s="12" t="s">
        <v>184</v>
      </c>
      <c r="G105" s="15" t="s">
        <v>129</v>
      </c>
      <c r="H105" s="16" t="s">
        <v>130</v>
      </c>
      <c r="I105" s="15" t="s">
        <v>21</v>
      </c>
      <c r="J105" s="9" t="n">
        <v>75</v>
      </c>
      <c r="K105" s="9"/>
      <c r="L105" s="31"/>
      <c r="M105" s="19" t="s">
        <v>22</v>
      </c>
      <c r="N105" s="19" t="s">
        <v>169</v>
      </c>
      <c r="O105" s="19" t="s">
        <v>325</v>
      </c>
      <c r="P105" s="19" t="s">
        <v>88</v>
      </c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.8" hidden="false" customHeight="false" outlineLevel="0" collapsed="false">
      <c r="A106" s="20" t="n">
        <f aca="false">ROW()-1</f>
        <v>105</v>
      </c>
      <c r="B106" s="16" t="s">
        <v>326</v>
      </c>
      <c r="C106" s="12" t="s">
        <v>148</v>
      </c>
      <c r="D106" s="30" t="s">
        <v>17</v>
      </c>
      <c r="E106" s="38"/>
      <c r="F106" s="12" t="s">
        <v>128</v>
      </c>
      <c r="G106" s="15" t="s">
        <v>129</v>
      </c>
      <c r="H106" s="16" t="s">
        <v>130</v>
      </c>
      <c r="I106" s="15" t="s">
        <v>21</v>
      </c>
      <c r="J106" s="9" t="n">
        <v>75</v>
      </c>
      <c r="K106" s="9"/>
      <c r="L106" s="31"/>
      <c r="M106" s="19" t="s">
        <v>43</v>
      </c>
      <c r="N106" s="19" t="s">
        <v>272</v>
      </c>
      <c r="O106" s="19" t="s">
        <v>273</v>
      </c>
      <c r="P106" s="19" t="s">
        <v>137</v>
      </c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.8" hidden="false" customHeight="false" outlineLevel="0" collapsed="false">
      <c r="A107" s="20" t="n">
        <f aca="false">ROW()-1</f>
        <v>106</v>
      </c>
      <c r="B107" s="16" t="s">
        <v>154</v>
      </c>
      <c r="C107" s="12" t="s">
        <v>327</v>
      </c>
      <c r="D107" s="30" t="s">
        <v>17</v>
      </c>
      <c r="E107" s="38"/>
      <c r="F107" s="12" t="s">
        <v>128</v>
      </c>
      <c r="G107" s="15" t="s">
        <v>129</v>
      </c>
      <c r="H107" s="16" t="s">
        <v>130</v>
      </c>
      <c r="I107" s="15" t="s">
        <v>64</v>
      </c>
      <c r="J107" s="9" t="n">
        <v>75</v>
      </c>
      <c r="K107" s="9"/>
      <c r="L107" s="31"/>
      <c r="M107" s="19" t="s">
        <v>328</v>
      </c>
      <c r="N107" s="19" t="s">
        <v>155</v>
      </c>
      <c r="O107" s="19" t="s">
        <v>156</v>
      </c>
      <c r="P107" s="19" t="s">
        <v>137</v>
      </c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.8" hidden="false" customHeight="false" outlineLevel="0" collapsed="false">
      <c r="A108" s="20" t="n">
        <f aca="false">ROW()-1</f>
        <v>107</v>
      </c>
      <c r="B108" s="16" t="s">
        <v>329</v>
      </c>
      <c r="C108" s="12" t="s">
        <v>238</v>
      </c>
      <c r="D108" s="20" t="s">
        <v>17</v>
      </c>
      <c r="E108" s="38"/>
      <c r="F108" s="12" t="s">
        <v>128</v>
      </c>
      <c r="G108" s="15" t="s">
        <v>129</v>
      </c>
      <c r="H108" s="16" t="s">
        <v>130</v>
      </c>
      <c r="I108" s="15" t="s">
        <v>21</v>
      </c>
      <c r="J108" s="19" t="n">
        <v>67.5</v>
      </c>
      <c r="K108" s="0"/>
      <c r="L108" s="0"/>
      <c r="M108" s="19" t="s">
        <v>239</v>
      </c>
      <c r="N108" s="19" t="s">
        <v>39</v>
      </c>
      <c r="O108" s="19" t="s">
        <v>40</v>
      </c>
      <c r="P108" s="19" t="s">
        <v>159</v>
      </c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.8" hidden="false" customHeight="false" outlineLevel="0" collapsed="false">
      <c r="A109" s="20" t="n">
        <f aca="false">ROW()-1</f>
        <v>108</v>
      </c>
      <c r="B109" s="16" t="s">
        <v>170</v>
      </c>
      <c r="C109" s="12" t="s">
        <v>238</v>
      </c>
      <c r="D109" s="20" t="s">
        <v>17</v>
      </c>
      <c r="E109" s="38"/>
      <c r="F109" s="12" t="s">
        <v>128</v>
      </c>
      <c r="G109" s="15" t="s">
        <v>129</v>
      </c>
      <c r="H109" s="16" t="s">
        <v>130</v>
      </c>
      <c r="I109" s="15" t="s">
        <v>21</v>
      </c>
      <c r="J109" s="19" t="n">
        <v>67.5</v>
      </c>
      <c r="K109" s="0"/>
      <c r="L109" s="0"/>
      <c r="M109" s="19" t="s">
        <v>239</v>
      </c>
      <c r="N109" s="19" t="s">
        <v>330</v>
      </c>
      <c r="O109" s="19" t="s">
        <v>331</v>
      </c>
      <c r="P109" s="19" t="s">
        <v>159</v>
      </c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.8" hidden="false" customHeight="false" outlineLevel="0" collapsed="false">
      <c r="A110" s="20" t="n">
        <f aca="false">ROW()-1</f>
        <v>109</v>
      </c>
      <c r="B110" s="16" t="s">
        <v>332</v>
      </c>
      <c r="C110" s="12" t="s">
        <v>238</v>
      </c>
      <c r="D110" s="20" t="s">
        <v>55</v>
      </c>
      <c r="E110" s="38"/>
      <c r="F110" s="12" t="s">
        <v>128</v>
      </c>
      <c r="G110" s="15" t="s">
        <v>129</v>
      </c>
      <c r="H110" s="16" t="s">
        <v>130</v>
      </c>
      <c r="I110" s="15" t="s">
        <v>21</v>
      </c>
      <c r="J110" s="19" t="n">
        <v>67.5</v>
      </c>
      <c r="K110" s="0"/>
      <c r="L110" s="0"/>
      <c r="M110" s="19" t="s">
        <v>239</v>
      </c>
      <c r="N110" s="19" t="s">
        <v>333</v>
      </c>
      <c r="O110" s="19" t="s">
        <v>334</v>
      </c>
      <c r="P110" s="19" t="s">
        <v>159</v>
      </c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.8" hidden="false" customHeight="false" outlineLevel="0" collapsed="false">
      <c r="A111" s="39" t="n">
        <f aca="false">ROW()-1</f>
        <v>110</v>
      </c>
      <c r="B111" s="16" t="s">
        <v>335</v>
      </c>
      <c r="C111" s="12" t="s">
        <v>336</v>
      </c>
      <c r="D111" s="12" t="s">
        <v>337</v>
      </c>
      <c r="E111" s="38"/>
      <c r="F111" s="12" t="s">
        <v>128</v>
      </c>
      <c r="G111" s="15" t="s">
        <v>129</v>
      </c>
      <c r="H111" s="16" t="s">
        <v>130</v>
      </c>
      <c r="I111" s="15" t="s">
        <v>21</v>
      </c>
      <c r="J111" s="9" t="n">
        <v>75</v>
      </c>
      <c r="K111" s="9"/>
      <c r="L111" s="31"/>
      <c r="M111" s="19" t="s">
        <v>33</v>
      </c>
      <c r="N111" s="19" t="s">
        <v>338</v>
      </c>
      <c r="O111" s="19" t="s">
        <v>339</v>
      </c>
      <c r="P111" s="19" t="s">
        <v>88</v>
      </c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.8" hidden="false" customHeight="false" outlineLevel="0" collapsed="false">
      <c r="A112" s="20" t="n">
        <f aca="false">ROW()-1</f>
        <v>111</v>
      </c>
      <c r="B112" s="16" t="s">
        <v>335</v>
      </c>
      <c r="C112" s="12" t="s">
        <v>238</v>
      </c>
      <c r="D112" s="12" t="s">
        <v>83</v>
      </c>
      <c r="E112" s="38"/>
      <c r="F112" s="12" t="s">
        <v>340</v>
      </c>
      <c r="G112" s="15" t="s">
        <v>129</v>
      </c>
      <c r="H112" s="16" t="s">
        <v>130</v>
      </c>
      <c r="I112" s="15" t="s">
        <v>21</v>
      </c>
      <c r="J112" s="19" t="n">
        <v>82.5</v>
      </c>
      <c r="K112" s="0"/>
      <c r="L112" s="0"/>
      <c r="M112" s="19" t="s">
        <v>239</v>
      </c>
      <c r="N112" s="19" t="s">
        <v>341</v>
      </c>
      <c r="O112" s="19" t="s">
        <v>342</v>
      </c>
      <c r="P112" s="19" t="s">
        <v>88</v>
      </c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.8" hidden="false" customHeight="false" outlineLevel="0" collapsed="false">
      <c r="A113" s="20" t="n">
        <f aca="false">ROW()-1</f>
        <v>112</v>
      </c>
      <c r="B113" s="25" t="s">
        <v>343</v>
      </c>
      <c r="C113" s="61" t="s">
        <v>64</v>
      </c>
      <c r="D113" s="61" t="s">
        <v>75</v>
      </c>
      <c r="E113" s="64"/>
      <c r="F113" s="61" t="s">
        <v>128</v>
      </c>
      <c r="G113" s="62" t="s">
        <v>129</v>
      </c>
      <c r="H113" s="25" t="s">
        <v>130</v>
      </c>
      <c r="I113" s="62" t="s">
        <v>64</v>
      </c>
      <c r="J113" s="26" t="n">
        <v>75</v>
      </c>
      <c r="K113" s="26"/>
      <c r="L113" s="31"/>
      <c r="M113" s="19" t="s">
        <v>38</v>
      </c>
      <c r="N113" s="67" t="s">
        <v>201</v>
      </c>
      <c r="O113" s="67" t="s">
        <v>202</v>
      </c>
      <c r="P113" s="19" t="s">
        <v>137</v>
      </c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.8" hidden="false" customHeight="false" outlineLevel="0" collapsed="false">
      <c r="A114" s="20" t="n">
        <f aca="false">ROW()-1</f>
        <v>113</v>
      </c>
      <c r="B114" s="37" t="s">
        <v>344</v>
      </c>
      <c r="C114" s="12" t="s">
        <v>295</v>
      </c>
      <c r="D114" s="12" t="s">
        <v>75</v>
      </c>
      <c r="E114" s="38"/>
      <c r="F114" s="12" t="s">
        <v>128</v>
      </c>
      <c r="G114" s="15" t="s">
        <v>129</v>
      </c>
      <c r="H114" s="40" t="s">
        <v>130</v>
      </c>
      <c r="I114" s="15" t="s">
        <v>21</v>
      </c>
      <c r="J114" s="9" t="n">
        <v>75</v>
      </c>
      <c r="K114" s="9"/>
      <c r="L114" s="32"/>
      <c r="M114" s="19" t="s">
        <v>33</v>
      </c>
      <c r="N114" s="19" t="s">
        <v>173</v>
      </c>
      <c r="O114" s="19" t="s">
        <v>174</v>
      </c>
      <c r="P114" s="19" t="s">
        <v>67</v>
      </c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23.4" hidden="false" customHeight="false" outlineLevel="0" collapsed="false">
      <c r="A115" s="20" t="n">
        <f aca="false">ROW()-1</f>
        <v>114</v>
      </c>
      <c r="B115" s="27" t="s">
        <v>345</v>
      </c>
      <c r="C115" s="20" t="s">
        <v>148</v>
      </c>
      <c r="D115" s="12" t="s">
        <v>55</v>
      </c>
      <c r="E115" s="38" t="n">
        <v>1</v>
      </c>
      <c r="F115" s="12" t="s">
        <v>128</v>
      </c>
      <c r="G115" s="15" t="s">
        <v>129</v>
      </c>
      <c r="H115" s="16" t="s">
        <v>130</v>
      </c>
      <c r="I115" s="15" t="s">
        <v>21</v>
      </c>
      <c r="J115" s="9" t="n">
        <v>75</v>
      </c>
      <c r="K115" s="9"/>
      <c r="L115" s="31"/>
      <c r="M115" s="19" t="s">
        <v>43</v>
      </c>
      <c r="N115" s="19" t="s">
        <v>346</v>
      </c>
      <c r="O115" s="19" t="s">
        <v>153</v>
      </c>
      <c r="P115" s="19" t="s">
        <v>137</v>
      </c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23.4" hidden="false" customHeight="false" outlineLevel="0" collapsed="false">
      <c r="A116" s="20" t="n">
        <f aca="false">ROW()-1</f>
        <v>115</v>
      </c>
      <c r="B116" s="27" t="s">
        <v>347</v>
      </c>
      <c r="C116" s="20" t="s">
        <v>148</v>
      </c>
      <c r="D116" s="12" t="s">
        <v>55</v>
      </c>
      <c r="E116" s="38" t="n">
        <v>2</v>
      </c>
      <c r="F116" s="12" t="s">
        <v>128</v>
      </c>
      <c r="G116" s="15" t="s">
        <v>129</v>
      </c>
      <c r="H116" s="16" t="s">
        <v>130</v>
      </c>
      <c r="I116" s="15" t="s">
        <v>21</v>
      </c>
      <c r="J116" s="9" t="n">
        <v>75</v>
      </c>
      <c r="K116" s="9"/>
      <c r="L116" s="31"/>
      <c r="M116" s="19" t="s">
        <v>43</v>
      </c>
      <c r="N116" s="19" t="s">
        <v>348</v>
      </c>
      <c r="O116" s="19" t="s">
        <v>349</v>
      </c>
      <c r="P116" s="19" t="s">
        <v>137</v>
      </c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.8" hidden="false" customHeight="false" outlineLevel="0" collapsed="false">
      <c r="A117" s="39" t="n">
        <f aca="false">ROW()-1</f>
        <v>116</v>
      </c>
      <c r="B117" s="16" t="s">
        <v>350</v>
      </c>
      <c r="C117" s="12" t="s">
        <v>324</v>
      </c>
      <c r="D117" s="12" t="s">
        <v>83</v>
      </c>
      <c r="E117" s="38"/>
      <c r="F117" s="12" t="s">
        <v>184</v>
      </c>
      <c r="G117" s="15" t="s">
        <v>129</v>
      </c>
      <c r="H117" s="16" t="s">
        <v>130</v>
      </c>
      <c r="I117" s="15" t="s">
        <v>21</v>
      </c>
      <c r="J117" s="9" t="n">
        <v>75</v>
      </c>
      <c r="K117" s="9"/>
      <c r="L117" s="31"/>
      <c r="M117" s="19" t="s">
        <v>22</v>
      </c>
      <c r="N117" s="19" t="s">
        <v>86</v>
      </c>
      <c r="O117" s="19" t="s">
        <v>87</v>
      </c>
      <c r="P117" s="19" t="s">
        <v>88</v>
      </c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23.4" hidden="false" customHeight="false" outlineLevel="0" collapsed="false">
      <c r="A118" s="20" t="n">
        <f aca="false">ROW()-1</f>
        <v>117</v>
      </c>
      <c r="B118" s="16" t="s">
        <v>351</v>
      </c>
      <c r="C118" s="12" t="s">
        <v>299</v>
      </c>
      <c r="D118" s="12" t="s">
        <v>75</v>
      </c>
      <c r="E118" s="38"/>
      <c r="F118" s="12" t="s">
        <v>352</v>
      </c>
      <c r="G118" s="15" t="s">
        <v>129</v>
      </c>
      <c r="H118" s="16" t="s">
        <v>130</v>
      </c>
      <c r="I118" s="15" t="s">
        <v>21</v>
      </c>
      <c r="J118" s="9" t="n">
        <v>52.5</v>
      </c>
      <c r="K118" s="0"/>
      <c r="L118" s="69"/>
      <c r="M118" s="19" t="s">
        <v>28</v>
      </c>
      <c r="N118" s="19" t="s">
        <v>176</v>
      </c>
      <c r="O118" s="19" t="s">
        <v>177</v>
      </c>
      <c r="P118" s="19" t="s">
        <v>117</v>
      </c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23.4" hidden="false" customHeight="false" outlineLevel="0" collapsed="false">
      <c r="A119" s="20" t="n">
        <f aca="false">ROW()-1</f>
        <v>118</v>
      </c>
      <c r="B119" s="27" t="s">
        <v>353</v>
      </c>
      <c r="C119" s="12" t="s">
        <v>269</v>
      </c>
      <c r="D119" s="12" t="s">
        <v>354</v>
      </c>
      <c r="E119" s="38" t="n">
        <v>1</v>
      </c>
      <c r="F119" s="12" t="s">
        <v>128</v>
      </c>
      <c r="G119" s="15" t="s">
        <v>129</v>
      </c>
      <c r="H119" s="16" t="s">
        <v>130</v>
      </c>
      <c r="I119" s="15" t="s">
        <v>21</v>
      </c>
      <c r="J119" s="9" t="n">
        <v>75</v>
      </c>
      <c r="K119" s="9"/>
      <c r="L119" s="31"/>
      <c r="M119" s="19" t="s">
        <v>271</v>
      </c>
      <c r="N119" s="19" t="s">
        <v>233</v>
      </c>
      <c r="O119" s="19" t="s">
        <v>234</v>
      </c>
      <c r="P119" s="19" t="s">
        <v>67</v>
      </c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23.4" hidden="false" customHeight="false" outlineLevel="0" collapsed="false">
      <c r="A120" s="20" t="n">
        <f aca="false">ROW()-1</f>
        <v>119</v>
      </c>
      <c r="B120" s="27" t="s">
        <v>355</v>
      </c>
      <c r="C120" s="12" t="s">
        <v>269</v>
      </c>
      <c r="D120" s="12" t="s">
        <v>354</v>
      </c>
      <c r="E120" s="38" t="n">
        <v>2</v>
      </c>
      <c r="F120" s="12" t="s">
        <v>128</v>
      </c>
      <c r="G120" s="15" t="s">
        <v>129</v>
      </c>
      <c r="H120" s="16" t="s">
        <v>130</v>
      </c>
      <c r="I120" s="15" t="s">
        <v>21</v>
      </c>
      <c r="J120" s="9" t="n">
        <v>75</v>
      </c>
      <c r="K120" s="9"/>
      <c r="L120" s="31"/>
      <c r="M120" s="19" t="s">
        <v>271</v>
      </c>
      <c r="N120" s="19" t="s">
        <v>266</v>
      </c>
      <c r="O120" s="19" t="s">
        <v>267</v>
      </c>
      <c r="P120" s="19" t="s">
        <v>67</v>
      </c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34.55" hidden="false" customHeight="false" outlineLevel="0" collapsed="false">
      <c r="A121" s="20" t="n">
        <f aca="false">ROW()-1</f>
        <v>120</v>
      </c>
      <c r="B121" s="16" t="s">
        <v>356</v>
      </c>
      <c r="C121" s="12" t="s">
        <v>148</v>
      </c>
      <c r="D121" s="12" t="s">
        <v>75</v>
      </c>
      <c r="E121" s="38"/>
      <c r="F121" s="12" t="s">
        <v>128</v>
      </c>
      <c r="G121" s="15" t="s">
        <v>129</v>
      </c>
      <c r="H121" s="16" t="s">
        <v>130</v>
      </c>
      <c r="I121" s="15" t="s">
        <v>64</v>
      </c>
      <c r="J121" s="9" t="n">
        <v>75</v>
      </c>
      <c r="K121" s="9"/>
      <c r="L121" s="31"/>
      <c r="M121" s="19" t="s">
        <v>43</v>
      </c>
      <c r="N121" s="19" t="s">
        <v>203</v>
      </c>
      <c r="O121" s="19" t="s">
        <v>204</v>
      </c>
      <c r="P121" s="19" t="s">
        <v>137</v>
      </c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.8" hidden="false" customHeight="false" outlineLevel="0" collapsed="false">
      <c r="A122" s="20" t="n">
        <f aca="false">ROW()-1</f>
        <v>121</v>
      </c>
      <c r="B122" s="27" t="s">
        <v>357</v>
      </c>
      <c r="C122" s="12" t="s">
        <v>299</v>
      </c>
      <c r="D122" s="12" t="s">
        <v>75</v>
      </c>
      <c r="E122" s="38" t="n">
        <v>1</v>
      </c>
      <c r="F122" s="12" t="s">
        <v>352</v>
      </c>
      <c r="G122" s="15" t="s">
        <v>129</v>
      </c>
      <c r="H122" s="16" t="s">
        <v>130</v>
      </c>
      <c r="I122" s="15" t="s">
        <v>21</v>
      </c>
      <c r="J122" s="9" t="n">
        <v>52.5</v>
      </c>
      <c r="K122" s="0"/>
      <c r="L122" s="44"/>
      <c r="M122" s="19" t="s">
        <v>28</v>
      </c>
      <c r="N122" s="19" t="s">
        <v>358</v>
      </c>
      <c r="O122" s="19" t="s">
        <v>359</v>
      </c>
      <c r="P122" s="19" t="s">
        <v>117</v>
      </c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.8" hidden="false" customHeight="false" outlineLevel="0" collapsed="false">
      <c r="A123" s="20" t="n">
        <f aca="false">ROW()-1</f>
        <v>122</v>
      </c>
      <c r="B123" s="27" t="s">
        <v>360</v>
      </c>
      <c r="C123" s="12" t="s">
        <v>299</v>
      </c>
      <c r="D123" s="12" t="s">
        <v>75</v>
      </c>
      <c r="E123" s="38" t="n">
        <v>2</v>
      </c>
      <c r="F123" s="12" t="s">
        <v>352</v>
      </c>
      <c r="G123" s="15" t="s">
        <v>129</v>
      </c>
      <c r="H123" s="16" t="s">
        <v>130</v>
      </c>
      <c r="I123" s="15" t="s">
        <v>21</v>
      </c>
      <c r="J123" s="9" t="n">
        <v>52.5</v>
      </c>
      <c r="K123" s="0"/>
      <c r="L123" s="44"/>
      <c r="M123" s="19" t="s">
        <v>28</v>
      </c>
      <c r="N123" s="19" t="s">
        <v>301</v>
      </c>
      <c r="O123" s="19" t="s">
        <v>302</v>
      </c>
      <c r="P123" s="19" t="s">
        <v>117</v>
      </c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.8" hidden="false" customHeight="false" outlineLevel="0" collapsed="false">
      <c r="A124" s="20" t="n">
        <f aca="false">ROW()-1</f>
        <v>123</v>
      </c>
      <c r="B124" s="16" t="s">
        <v>361</v>
      </c>
      <c r="C124" s="12" t="s">
        <v>295</v>
      </c>
      <c r="D124" s="12" t="s">
        <v>362</v>
      </c>
      <c r="E124" s="38"/>
      <c r="F124" s="12" t="s">
        <v>128</v>
      </c>
      <c r="G124" s="15" t="s">
        <v>129</v>
      </c>
      <c r="H124" s="16" t="s">
        <v>130</v>
      </c>
      <c r="I124" s="15" t="s">
        <v>363</v>
      </c>
      <c r="J124" s="9" t="n">
        <v>75</v>
      </c>
      <c r="K124" s="9"/>
      <c r="L124" s="44"/>
      <c r="M124" s="19" t="s">
        <v>33</v>
      </c>
      <c r="N124" s="19" t="s">
        <v>78</v>
      </c>
      <c r="O124" s="19" t="s">
        <v>79</v>
      </c>
      <c r="P124" s="19" t="s">
        <v>80</v>
      </c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.8" hidden="false" customHeight="false" outlineLevel="0" collapsed="false">
      <c r="A125" s="20" t="n">
        <f aca="false">ROW()-1</f>
        <v>124</v>
      </c>
      <c r="B125" s="16" t="s">
        <v>364</v>
      </c>
      <c r="C125" s="12" t="s">
        <v>299</v>
      </c>
      <c r="D125" s="12" t="s">
        <v>83</v>
      </c>
      <c r="E125" s="38"/>
      <c r="F125" s="12" t="s">
        <v>352</v>
      </c>
      <c r="G125" s="15" t="s">
        <v>129</v>
      </c>
      <c r="H125" s="16" t="s">
        <v>130</v>
      </c>
      <c r="I125" s="15" t="s">
        <v>21</v>
      </c>
      <c r="J125" s="19" t="n">
        <v>60</v>
      </c>
      <c r="K125" s="0"/>
      <c r="L125" s="31"/>
      <c r="M125" s="19" t="s">
        <v>28</v>
      </c>
      <c r="N125" s="19" t="s">
        <v>365</v>
      </c>
      <c r="O125" s="19" t="s">
        <v>366</v>
      </c>
      <c r="P125" s="19" t="s">
        <v>88</v>
      </c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.8" hidden="false" customHeight="false" outlineLevel="0" collapsed="false">
      <c r="A126" s="39" t="n">
        <f aca="false">ROW()-1</f>
        <v>125</v>
      </c>
      <c r="B126" s="16" t="s">
        <v>367</v>
      </c>
      <c r="C126" s="12" t="s">
        <v>324</v>
      </c>
      <c r="D126" s="12" t="s">
        <v>83</v>
      </c>
      <c r="E126" s="38"/>
      <c r="F126" s="12" t="s">
        <v>184</v>
      </c>
      <c r="G126" s="15" t="s">
        <v>129</v>
      </c>
      <c r="H126" s="16" t="s">
        <v>130</v>
      </c>
      <c r="I126" s="15" t="s">
        <v>21</v>
      </c>
      <c r="J126" s="9" t="n">
        <v>75</v>
      </c>
      <c r="K126" s="9"/>
      <c r="L126" s="31"/>
      <c r="M126" s="19" t="s">
        <v>22</v>
      </c>
      <c r="N126" s="19" t="s">
        <v>368</v>
      </c>
      <c r="O126" s="19" t="s">
        <v>369</v>
      </c>
      <c r="P126" s="19" t="s">
        <v>88</v>
      </c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.8" hidden="false" customHeight="false" outlineLevel="0" collapsed="false">
      <c r="A127" s="39" t="n">
        <f aca="false">ROW()-1</f>
        <v>126</v>
      </c>
      <c r="B127" s="70" t="s">
        <v>370</v>
      </c>
      <c r="C127" s="20" t="s">
        <v>371</v>
      </c>
      <c r="D127" s="20" t="s">
        <v>55</v>
      </c>
      <c r="E127" s="38" t="n">
        <v>1</v>
      </c>
      <c r="F127" s="12" t="s">
        <v>93</v>
      </c>
      <c r="G127" s="15" t="s">
        <v>129</v>
      </c>
      <c r="H127" s="16" t="s">
        <v>130</v>
      </c>
      <c r="I127" s="15" t="s">
        <v>21</v>
      </c>
      <c r="J127" s="9" t="n">
        <v>75</v>
      </c>
      <c r="K127" s="9"/>
      <c r="L127" s="31"/>
      <c r="M127" s="19" t="s">
        <v>43</v>
      </c>
      <c r="N127" s="19" t="s">
        <v>372</v>
      </c>
      <c r="O127" s="19" t="s">
        <v>140</v>
      </c>
      <c r="P127" s="19" t="s">
        <v>88</v>
      </c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.8" hidden="false" customHeight="false" outlineLevel="0" collapsed="false">
      <c r="A128" s="20" t="n">
        <f aca="false">ROW()-1</f>
        <v>127</v>
      </c>
      <c r="B128" s="27" t="s">
        <v>373</v>
      </c>
      <c r="C128" s="71" t="s">
        <v>269</v>
      </c>
      <c r="D128" s="12" t="s">
        <v>55</v>
      </c>
      <c r="E128" s="38" t="n">
        <v>2</v>
      </c>
      <c r="F128" s="12" t="s">
        <v>93</v>
      </c>
      <c r="G128" s="15" t="s">
        <v>129</v>
      </c>
      <c r="H128" s="16" t="s">
        <v>130</v>
      </c>
      <c r="I128" s="15" t="s">
        <v>21</v>
      </c>
      <c r="J128" s="9" t="n">
        <v>75</v>
      </c>
      <c r="K128" s="9"/>
      <c r="L128" s="31"/>
      <c r="M128" s="19" t="s">
        <v>43</v>
      </c>
      <c r="N128" s="41" t="s">
        <v>341</v>
      </c>
      <c r="O128" s="41" t="s">
        <v>342</v>
      </c>
      <c r="P128" s="19" t="s">
        <v>88</v>
      </c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.8" hidden="false" customHeight="false" outlineLevel="0" collapsed="false">
      <c r="A129" s="20" t="n">
        <f aca="false">ROW()-1</f>
        <v>128</v>
      </c>
      <c r="B129" s="72" t="s">
        <v>374</v>
      </c>
      <c r="C129" s="61" t="s">
        <v>269</v>
      </c>
      <c r="D129" s="61" t="s">
        <v>55</v>
      </c>
      <c r="E129" s="64" t="n">
        <v>3</v>
      </c>
      <c r="F129" s="61" t="s">
        <v>93</v>
      </c>
      <c r="G129" s="62" t="s">
        <v>129</v>
      </c>
      <c r="H129" s="25" t="s">
        <v>130</v>
      </c>
      <c r="I129" s="62" t="s">
        <v>21</v>
      </c>
      <c r="J129" s="26" t="n">
        <v>75</v>
      </c>
      <c r="K129" s="26"/>
      <c r="L129" s="31" t="s">
        <v>375</v>
      </c>
      <c r="M129" s="19" t="s">
        <v>38</v>
      </c>
      <c r="N129" s="0"/>
      <c r="O129" s="0"/>
      <c r="P129" s="19" t="s">
        <v>88</v>
      </c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.8" hidden="false" customHeight="false" outlineLevel="0" collapsed="false">
      <c r="A130" s="20" t="n">
        <f aca="false">ROW()-1</f>
        <v>129</v>
      </c>
      <c r="B130" s="72" t="s">
        <v>376</v>
      </c>
      <c r="C130" s="61" t="s">
        <v>269</v>
      </c>
      <c r="D130" s="61" t="s">
        <v>55</v>
      </c>
      <c r="E130" s="64" t="n">
        <v>4</v>
      </c>
      <c r="F130" s="61" t="s">
        <v>93</v>
      </c>
      <c r="G130" s="62" t="s">
        <v>129</v>
      </c>
      <c r="H130" s="25" t="s">
        <v>130</v>
      </c>
      <c r="I130" s="62" t="s">
        <v>21</v>
      </c>
      <c r="J130" s="26" t="n">
        <v>75</v>
      </c>
      <c r="K130" s="26"/>
      <c r="L130" s="31"/>
      <c r="M130" s="19" t="s">
        <v>38</v>
      </c>
      <c r="N130" s="41" t="s">
        <v>190</v>
      </c>
      <c r="O130" s="41" t="s">
        <v>191</v>
      </c>
      <c r="P130" s="19" t="s">
        <v>88</v>
      </c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.8" hidden="false" customHeight="false" outlineLevel="0" collapsed="false">
      <c r="A131" s="20" t="n">
        <f aca="false">ROW()-1</f>
        <v>130</v>
      </c>
      <c r="B131" s="16" t="s">
        <v>377</v>
      </c>
      <c r="C131" s="12" t="s">
        <v>295</v>
      </c>
      <c r="D131" s="12" t="s">
        <v>83</v>
      </c>
      <c r="E131" s="38"/>
      <c r="F131" s="12" t="s">
        <v>128</v>
      </c>
      <c r="G131" s="15" t="s">
        <v>129</v>
      </c>
      <c r="H131" s="16" t="s">
        <v>130</v>
      </c>
      <c r="I131" s="15" t="s">
        <v>64</v>
      </c>
      <c r="J131" s="9" t="n">
        <v>75</v>
      </c>
      <c r="K131" s="9"/>
      <c r="L131" s="44"/>
      <c r="M131" s="19" t="s">
        <v>33</v>
      </c>
      <c r="N131" s="19" t="s">
        <v>378</v>
      </c>
      <c r="O131" s="19" t="s">
        <v>379</v>
      </c>
      <c r="P131" s="19" t="s">
        <v>80</v>
      </c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.8" hidden="false" customHeight="false" outlineLevel="0" collapsed="false">
      <c r="A132" s="20" t="n">
        <f aca="false">ROW()-1</f>
        <v>131</v>
      </c>
      <c r="B132" s="16" t="s">
        <v>200</v>
      </c>
      <c r="C132" s="12" t="s">
        <v>238</v>
      </c>
      <c r="D132" s="20" t="s">
        <v>55</v>
      </c>
      <c r="E132" s="38"/>
      <c r="F132" s="12" t="s">
        <v>300</v>
      </c>
      <c r="G132" s="15" t="s">
        <v>129</v>
      </c>
      <c r="H132" s="16" t="s">
        <v>130</v>
      </c>
      <c r="I132" s="15" t="s">
        <v>64</v>
      </c>
      <c r="J132" s="19" t="n">
        <v>90</v>
      </c>
      <c r="K132" s="0"/>
      <c r="L132" s="73" t="s">
        <v>380</v>
      </c>
      <c r="M132" s="19" t="s">
        <v>239</v>
      </c>
      <c r="N132" s="19" t="s">
        <v>166</v>
      </c>
      <c r="O132" s="19" t="s">
        <v>167</v>
      </c>
      <c r="P132" s="19" t="s">
        <v>137</v>
      </c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.8" hidden="false" customHeight="false" outlineLevel="0" collapsed="false">
      <c r="A133" s="20" t="n">
        <f aca="false">ROW()-1</f>
        <v>132</v>
      </c>
      <c r="B133" s="65" t="s">
        <v>381</v>
      </c>
      <c r="C133" s="61" t="s">
        <v>64</v>
      </c>
      <c r="D133" s="61" t="s">
        <v>75</v>
      </c>
      <c r="E133" s="64"/>
      <c r="F133" s="61" t="s">
        <v>128</v>
      </c>
      <c r="G133" s="62" t="s">
        <v>129</v>
      </c>
      <c r="H133" s="25" t="s">
        <v>130</v>
      </c>
      <c r="I133" s="62" t="s">
        <v>64</v>
      </c>
      <c r="J133" s="26" t="n">
        <v>75</v>
      </c>
      <c r="K133" s="26"/>
      <c r="L133" s="31"/>
      <c r="M133" s="19" t="s">
        <v>38</v>
      </c>
      <c r="N133" s="19" t="s">
        <v>207</v>
      </c>
      <c r="O133" s="19" t="s">
        <v>208</v>
      </c>
      <c r="P133" s="19" t="s">
        <v>67</v>
      </c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.8" hidden="false" customHeight="false" outlineLevel="0" collapsed="false">
      <c r="A134" s="20" t="n">
        <f aca="false">ROW()-1</f>
        <v>133</v>
      </c>
      <c r="B134" s="27" t="s">
        <v>382</v>
      </c>
      <c r="C134" s="74" t="s">
        <v>249</v>
      </c>
      <c r="D134" s="12" t="s">
        <v>55</v>
      </c>
      <c r="E134" s="38" t="n">
        <v>1</v>
      </c>
      <c r="F134" s="12" t="s">
        <v>128</v>
      </c>
      <c r="G134" s="15" t="s">
        <v>129</v>
      </c>
      <c r="H134" s="16" t="s">
        <v>130</v>
      </c>
      <c r="I134" s="15" t="s">
        <v>64</v>
      </c>
      <c r="J134" s="9" t="n">
        <v>75</v>
      </c>
      <c r="K134" s="9"/>
      <c r="L134" s="31"/>
      <c r="M134" s="19" t="s">
        <v>271</v>
      </c>
      <c r="N134" s="19" t="s">
        <v>155</v>
      </c>
      <c r="O134" s="19" t="s">
        <v>156</v>
      </c>
      <c r="P134" s="19" t="s">
        <v>137</v>
      </c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.8" hidden="false" customHeight="false" outlineLevel="0" collapsed="false">
      <c r="A135" s="20" t="n">
        <f aca="false">ROW()-1</f>
        <v>134</v>
      </c>
      <c r="B135" s="72" t="s">
        <v>383</v>
      </c>
      <c r="C135" s="74" t="s">
        <v>249</v>
      </c>
      <c r="D135" s="61" t="s">
        <v>55</v>
      </c>
      <c r="E135" s="64" t="n">
        <v>2</v>
      </c>
      <c r="F135" s="61" t="s">
        <v>128</v>
      </c>
      <c r="G135" s="62" t="s">
        <v>129</v>
      </c>
      <c r="H135" s="25" t="s">
        <v>130</v>
      </c>
      <c r="I135" s="62" t="s">
        <v>64</v>
      </c>
      <c r="J135" s="26" t="n">
        <v>75</v>
      </c>
      <c r="K135" s="26"/>
      <c r="L135" s="31"/>
      <c r="M135" s="19" t="s">
        <v>271</v>
      </c>
      <c r="N135" s="19" t="s">
        <v>203</v>
      </c>
      <c r="O135" s="19" t="s">
        <v>204</v>
      </c>
      <c r="P135" s="19" t="s">
        <v>137</v>
      </c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.8" hidden="false" customHeight="false" outlineLevel="0" collapsed="false">
      <c r="A136" s="20" t="n">
        <f aca="false">ROW()-1</f>
        <v>135</v>
      </c>
      <c r="B136" s="16" t="s">
        <v>384</v>
      </c>
      <c r="C136" s="12" t="s">
        <v>299</v>
      </c>
      <c r="D136" s="12" t="s">
        <v>75</v>
      </c>
      <c r="E136" s="38"/>
      <c r="F136" s="12" t="s">
        <v>352</v>
      </c>
      <c r="G136" s="15" t="s">
        <v>129</v>
      </c>
      <c r="H136" s="16" t="s">
        <v>130</v>
      </c>
      <c r="I136" s="15" t="s">
        <v>21</v>
      </c>
      <c r="J136" s="9" t="n">
        <v>52.5</v>
      </c>
      <c r="K136" s="0"/>
      <c r="L136" s="44"/>
      <c r="M136" s="19" t="s">
        <v>28</v>
      </c>
      <c r="N136" s="19" t="s">
        <v>304</v>
      </c>
      <c r="O136" s="19" t="s">
        <v>305</v>
      </c>
      <c r="P136" s="19" t="s">
        <v>117</v>
      </c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.8" hidden="false" customHeight="false" outlineLevel="0" collapsed="false">
      <c r="A137" s="20" t="n">
        <f aca="false">ROW()-1</f>
        <v>136</v>
      </c>
      <c r="B137" s="65" t="s">
        <v>385</v>
      </c>
      <c r="C137" s="61" t="s">
        <v>64</v>
      </c>
      <c r="D137" s="61" t="s">
        <v>75</v>
      </c>
      <c r="E137" s="64"/>
      <c r="F137" s="61" t="s">
        <v>128</v>
      </c>
      <c r="G137" s="62" t="s">
        <v>129</v>
      </c>
      <c r="H137" s="25" t="s">
        <v>130</v>
      </c>
      <c r="I137" s="62" t="s">
        <v>64</v>
      </c>
      <c r="J137" s="26" t="n">
        <v>75</v>
      </c>
      <c r="K137" s="26"/>
      <c r="L137" s="31"/>
      <c r="M137" s="19" t="s">
        <v>38</v>
      </c>
      <c r="N137" s="19" t="s">
        <v>72</v>
      </c>
      <c r="O137" s="19" t="s">
        <v>73</v>
      </c>
      <c r="P137" s="19" t="s">
        <v>67</v>
      </c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23.4" hidden="false" customHeight="false" outlineLevel="0" collapsed="false">
      <c r="A138" s="20" t="n">
        <f aca="false">ROW()-1</f>
        <v>137</v>
      </c>
      <c r="B138" s="16" t="s">
        <v>386</v>
      </c>
      <c r="C138" s="12" t="s">
        <v>148</v>
      </c>
      <c r="D138" s="12" t="s">
        <v>83</v>
      </c>
      <c r="E138" s="38"/>
      <c r="F138" s="12" t="s">
        <v>128</v>
      </c>
      <c r="G138" s="15" t="s">
        <v>129</v>
      </c>
      <c r="H138" s="16" t="s">
        <v>130</v>
      </c>
      <c r="I138" s="15" t="s">
        <v>21</v>
      </c>
      <c r="J138" s="9" t="n">
        <v>75</v>
      </c>
      <c r="K138" s="9"/>
      <c r="L138" s="31"/>
      <c r="M138" s="19" t="s">
        <v>43</v>
      </c>
      <c r="N138" s="19" t="s">
        <v>387</v>
      </c>
      <c r="O138" s="19" t="s">
        <v>388</v>
      </c>
      <c r="P138" s="19" t="s">
        <v>67</v>
      </c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23.4" hidden="false" customHeight="false" outlineLevel="0" collapsed="false">
      <c r="A139" s="20" t="n">
        <f aca="false">ROW()-1</f>
        <v>138</v>
      </c>
      <c r="B139" s="16" t="s">
        <v>389</v>
      </c>
      <c r="C139" s="12" t="s">
        <v>324</v>
      </c>
      <c r="D139" s="12" t="s">
        <v>75</v>
      </c>
      <c r="E139" s="38"/>
      <c r="F139" s="12" t="s">
        <v>128</v>
      </c>
      <c r="G139" s="15" t="s">
        <v>129</v>
      </c>
      <c r="H139" s="16" t="s">
        <v>130</v>
      </c>
      <c r="I139" s="15" t="s">
        <v>21</v>
      </c>
      <c r="J139" s="9" t="n">
        <v>75</v>
      </c>
      <c r="K139" s="9"/>
      <c r="L139" s="31"/>
      <c r="M139" s="19" t="s">
        <v>22</v>
      </c>
      <c r="N139" s="19" t="s">
        <v>390</v>
      </c>
      <c r="O139" s="19" t="s">
        <v>391</v>
      </c>
      <c r="P139" s="19" t="s">
        <v>88</v>
      </c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23.4" hidden="false" customHeight="false" outlineLevel="0" collapsed="false">
      <c r="A140" s="20" t="n">
        <f aca="false">ROW()-1</f>
        <v>139</v>
      </c>
      <c r="B140" s="16" t="s">
        <v>392</v>
      </c>
      <c r="C140" s="12" t="s">
        <v>324</v>
      </c>
      <c r="D140" s="12" t="s">
        <v>75</v>
      </c>
      <c r="E140" s="38"/>
      <c r="F140" s="12" t="s">
        <v>184</v>
      </c>
      <c r="G140" s="15" t="s">
        <v>129</v>
      </c>
      <c r="H140" s="16" t="s">
        <v>130</v>
      </c>
      <c r="I140" s="15" t="s">
        <v>21</v>
      </c>
      <c r="J140" s="9" t="n">
        <v>75</v>
      </c>
      <c r="K140" s="9"/>
      <c r="L140" s="31"/>
      <c r="M140" s="19" t="s">
        <v>22</v>
      </c>
      <c r="N140" s="19" t="s">
        <v>393</v>
      </c>
      <c r="O140" s="19" t="s">
        <v>186</v>
      </c>
      <c r="P140" s="19" t="s">
        <v>88</v>
      </c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3.8" hidden="false" customHeight="false" outlineLevel="0" collapsed="false">
      <c r="A141" s="20" t="n">
        <f aca="false">ROW()-1</f>
        <v>140</v>
      </c>
      <c r="B141" s="65" t="s">
        <v>394</v>
      </c>
      <c r="C141" s="61" t="s">
        <v>64</v>
      </c>
      <c r="D141" s="61" t="s">
        <v>83</v>
      </c>
      <c r="E141" s="64"/>
      <c r="F141" s="61" t="s">
        <v>128</v>
      </c>
      <c r="G141" s="62" t="s">
        <v>129</v>
      </c>
      <c r="H141" s="25" t="s">
        <v>130</v>
      </c>
      <c r="I141" s="62" t="s">
        <v>64</v>
      </c>
      <c r="J141" s="26" t="n">
        <v>75</v>
      </c>
      <c r="K141" s="26"/>
      <c r="L141" s="31"/>
      <c r="M141" s="19" t="s">
        <v>38</v>
      </c>
      <c r="N141" s="19" t="s">
        <v>292</v>
      </c>
      <c r="O141" s="19" t="s">
        <v>293</v>
      </c>
      <c r="P141" s="19" t="s">
        <v>67</v>
      </c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23.4" hidden="false" customHeight="false" outlineLevel="0" collapsed="false">
      <c r="A142" s="20" t="n">
        <f aca="false">ROW()-1</f>
        <v>141</v>
      </c>
      <c r="B142" s="27" t="s">
        <v>395</v>
      </c>
      <c r="C142" s="71" t="s">
        <v>269</v>
      </c>
      <c r="D142" s="12" t="s">
        <v>55</v>
      </c>
      <c r="E142" s="38" t="n">
        <v>1</v>
      </c>
      <c r="F142" s="12" t="s">
        <v>128</v>
      </c>
      <c r="G142" s="15" t="s">
        <v>129</v>
      </c>
      <c r="H142" s="16" t="s">
        <v>130</v>
      </c>
      <c r="I142" s="15" t="s">
        <v>21</v>
      </c>
      <c r="J142" s="9" t="n">
        <v>75</v>
      </c>
      <c r="K142" s="9"/>
      <c r="L142" s="31"/>
      <c r="M142" s="19" t="s">
        <v>43</v>
      </c>
      <c r="N142" s="19" t="s">
        <v>65</v>
      </c>
      <c r="O142" s="19" t="s">
        <v>66</v>
      </c>
      <c r="P142" s="19" t="s">
        <v>67</v>
      </c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23.4" hidden="false" customHeight="false" outlineLevel="0" collapsed="false">
      <c r="A143" s="20" t="n">
        <f aca="false">ROW()-1</f>
        <v>142</v>
      </c>
      <c r="B143" s="72" t="s">
        <v>396</v>
      </c>
      <c r="C143" s="75" t="s">
        <v>269</v>
      </c>
      <c r="D143" s="61" t="s">
        <v>55</v>
      </c>
      <c r="E143" s="64" t="n">
        <v>2</v>
      </c>
      <c r="F143" s="61" t="s">
        <v>128</v>
      </c>
      <c r="G143" s="62" t="s">
        <v>129</v>
      </c>
      <c r="H143" s="25" t="s">
        <v>130</v>
      </c>
      <c r="I143" s="62" t="s">
        <v>21</v>
      </c>
      <c r="J143" s="26" t="n">
        <v>75</v>
      </c>
      <c r="K143" s="26"/>
      <c r="L143" s="31"/>
      <c r="M143" s="19" t="s">
        <v>38</v>
      </c>
      <c r="N143" s="19" t="s">
        <v>397</v>
      </c>
      <c r="O143" s="19" t="s">
        <v>398</v>
      </c>
      <c r="P143" s="19" t="s">
        <v>67</v>
      </c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23.4" hidden="false" customHeight="false" outlineLevel="0" collapsed="false">
      <c r="A144" s="20" t="n">
        <f aca="false">ROW()-1</f>
        <v>143</v>
      </c>
      <c r="B144" s="72" t="s">
        <v>399</v>
      </c>
      <c r="C144" s="61" t="s">
        <v>269</v>
      </c>
      <c r="D144" s="61" t="s">
        <v>55</v>
      </c>
      <c r="E144" s="64" t="n">
        <v>3</v>
      </c>
      <c r="F144" s="61" t="s">
        <v>128</v>
      </c>
      <c r="G144" s="62" t="s">
        <v>129</v>
      </c>
      <c r="H144" s="25" t="s">
        <v>130</v>
      </c>
      <c r="I144" s="62" t="s">
        <v>21</v>
      </c>
      <c r="J144" s="26" t="n">
        <v>75</v>
      </c>
      <c r="K144" s="26"/>
      <c r="L144" s="31"/>
      <c r="M144" s="19" t="s">
        <v>38</v>
      </c>
      <c r="N144" s="19" t="s">
        <v>400</v>
      </c>
      <c r="O144" s="19" t="s">
        <v>182</v>
      </c>
      <c r="P144" s="19" t="s">
        <v>67</v>
      </c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3.8" hidden="false" customHeight="false" outlineLevel="0" collapsed="false">
      <c r="A145" s="12" t="n">
        <f aca="false">ROW()-1</f>
        <v>144</v>
      </c>
      <c r="B145" s="46" t="s">
        <v>401</v>
      </c>
      <c r="C145" s="12" t="s">
        <v>238</v>
      </c>
      <c r="D145" s="12" t="s">
        <v>75</v>
      </c>
      <c r="E145" s="38"/>
      <c r="F145" s="12" t="s">
        <v>128</v>
      </c>
      <c r="G145" s="15" t="s">
        <v>129</v>
      </c>
      <c r="H145" s="16" t="s">
        <v>130</v>
      </c>
      <c r="I145" s="15" t="s">
        <v>21</v>
      </c>
      <c r="J145" s="19" t="n">
        <v>67.5</v>
      </c>
      <c r="K145" s="0"/>
      <c r="L145" s="0"/>
      <c r="M145" s="19" t="s">
        <v>239</v>
      </c>
      <c r="N145" s="19" t="s">
        <v>402</v>
      </c>
      <c r="O145" s="19" t="s">
        <v>403</v>
      </c>
      <c r="P145" s="19" t="s">
        <v>125</v>
      </c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3.8" hidden="false" customHeight="false" outlineLevel="0" collapsed="false">
      <c r="A146" s="12" t="n">
        <f aca="false">ROW()-1</f>
        <v>145</v>
      </c>
      <c r="B146" s="16" t="s">
        <v>404</v>
      </c>
      <c r="C146" s="12" t="s">
        <v>238</v>
      </c>
      <c r="D146" s="12" t="s">
        <v>127</v>
      </c>
      <c r="E146" s="38"/>
      <c r="F146" s="12" t="s">
        <v>128</v>
      </c>
      <c r="G146" s="15" t="s">
        <v>129</v>
      </c>
      <c r="H146" s="16" t="s">
        <v>130</v>
      </c>
      <c r="I146" s="15" t="s">
        <v>21</v>
      </c>
      <c r="J146" s="19" t="n">
        <v>67.5</v>
      </c>
      <c r="K146" s="0"/>
      <c r="L146" s="0"/>
      <c r="M146" s="19" t="s">
        <v>239</v>
      </c>
      <c r="N146" s="19" t="s">
        <v>333</v>
      </c>
      <c r="O146" s="19" t="s">
        <v>334</v>
      </c>
      <c r="P146" s="19" t="s">
        <v>159</v>
      </c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3.8" hidden="false" customHeight="false" outlineLevel="0" collapsed="false">
      <c r="A147" s="12" t="n">
        <f aca="false">ROW()-1</f>
        <v>146</v>
      </c>
      <c r="B147" s="16" t="s">
        <v>405</v>
      </c>
      <c r="C147" s="33" t="s">
        <v>238</v>
      </c>
      <c r="D147" s="12" t="s">
        <v>75</v>
      </c>
      <c r="E147" s="47"/>
      <c r="F147" s="33" t="s">
        <v>128</v>
      </c>
      <c r="G147" s="15" t="s">
        <v>129</v>
      </c>
      <c r="H147" s="16" t="s">
        <v>130</v>
      </c>
      <c r="I147" s="15" t="s">
        <v>21</v>
      </c>
      <c r="J147" s="19" t="n">
        <v>67.5</v>
      </c>
      <c r="K147" s="0"/>
      <c r="L147" s="0"/>
      <c r="M147" s="19" t="s">
        <v>239</v>
      </c>
      <c r="N147" s="19" t="s">
        <v>155</v>
      </c>
      <c r="O147" s="19" t="s">
        <v>158</v>
      </c>
      <c r="P147" s="19" t="s">
        <v>159</v>
      </c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51" customFormat="false" ht="15" hidden="false" customHeight="true" outlineLevel="0" collapsed="false"/>
    <row r="152" customFormat="false" ht="15.75" hidden="false" customHeight="tru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A38" activePane="bottomLeft" state="frozen"/>
      <selection pane="topLeft" activeCell="A1" activeCellId="0" sqref="A1"/>
      <selection pane="bottomLeft" activeCell="B42" activeCellId="0" sqref="B42"/>
    </sheetView>
  </sheetViews>
  <sheetFormatPr defaultRowHeight="12.75"/>
  <cols>
    <col collapsed="false" hidden="false" max="1" min="1" style="76" width="4.38265306122449"/>
    <col collapsed="false" hidden="false" max="2" min="2" style="76" width="28.7704081632653"/>
    <col collapsed="false" hidden="false" max="3" min="3" style="76" width="12.1020408163265"/>
    <col collapsed="false" hidden="false" max="4" min="4" style="76" width="10.1071428571429"/>
    <col collapsed="false" hidden="false" max="5" min="5" style="76" width="4.66836734693878"/>
    <col collapsed="false" hidden="false" max="6" min="6" style="77" width="8.6734693877551"/>
    <col collapsed="false" hidden="false" max="7" min="7" style="76" width="10.9591836734694"/>
    <col collapsed="false" hidden="false" max="8" min="8" style="76" width="6.5765306122449"/>
    <col collapsed="false" hidden="false" max="9" min="9" style="76" width="12.1020408163265"/>
    <col collapsed="false" hidden="false" max="11" min="10" style="76" width="7.62244897959184"/>
    <col collapsed="false" hidden="false" max="12" min="12" style="76" width="34.4948979591837"/>
    <col collapsed="false" hidden="true" max="13" min="13" style="76" width="0"/>
    <col collapsed="false" hidden="false" max="14" min="14" style="76" width="22.9642857142857"/>
    <col collapsed="false" hidden="false" max="15" min="15" style="76" width="22.3928571428571"/>
    <col collapsed="false" hidden="false" max="16" min="16" style="76" width="34.780612244898"/>
    <col collapsed="false" hidden="false" max="17" min="17" style="76" width="10.9591836734694"/>
    <col collapsed="false" hidden="false" max="18" min="18" style="77" width="10.9591836734694"/>
    <col collapsed="false" hidden="false" max="19" min="19" style="76" width="22.2040816326531"/>
    <col collapsed="false" hidden="false" max="1025" min="20" style="76" width="10.9591836734694"/>
  </cols>
  <sheetData>
    <row r="1" s="9" customFormat="true" ht="13.8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6" t="s">
        <v>7</v>
      </c>
      <c r="I1" s="7" t="s">
        <v>8</v>
      </c>
      <c r="J1" s="5" t="s">
        <v>9</v>
      </c>
      <c r="K1" s="5" t="s">
        <v>10</v>
      </c>
      <c r="L1" s="7" t="s">
        <v>11</v>
      </c>
      <c r="M1" s="8" t="s">
        <v>2</v>
      </c>
      <c r="N1" s="5" t="s">
        <v>12</v>
      </c>
      <c r="O1" s="78" t="s">
        <v>13</v>
      </c>
      <c r="P1" s="5" t="s">
        <v>14</v>
      </c>
      <c r="Q1" s="5" t="s">
        <v>406</v>
      </c>
      <c r="R1" s="5" t="s">
        <v>407</v>
      </c>
      <c r="S1" s="5" t="s">
        <v>408</v>
      </c>
      <c r="T1" s="0"/>
      <c r="U1" s="0"/>
      <c r="V1" s="0"/>
      <c r="W1" s="0"/>
      <c r="X1" s="0"/>
      <c r="Y1" s="0"/>
      <c r="Z1" s="0"/>
      <c r="AA1" s="0"/>
      <c r="AB1" s="0"/>
    </row>
    <row r="2" customFormat="false" ht="23.4" hidden="false" customHeight="false" outlineLevel="0" collapsed="false">
      <c r="A2" s="52" t="n">
        <f aca="false">ROW()-1</f>
        <v>1</v>
      </c>
      <c r="B2" s="46" t="s">
        <v>409</v>
      </c>
      <c r="C2" s="20" t="s">
        <v>64</v>
      </c>
      <c r="D2" s="19"/>
      <c r="E2" s="19"/>
      <c r="F2" s="12" t="s">
        <v>410</v>
      </c>
      <c r="G2" s="19" t="s">
        <v>129</v>
      </c>
      <c r="H2" s="19" t="s">
        <v>130</v>
      </c>
      <c r="I2" s="19" t="s">
        <v>64</v>
      </c>
      <c r="J2" s="19" t="n">
        <v>64</v>
      </c>
      <c r="K2" s="19"/>
      <c r="L2" s="9" t="s">
        <v>411</v>
      </c>
      <c r="M2" s="19" t="s">
        <v>38</v>
      </c>
      <c r="N2" s="44" t="s">
        <v>412</v>
      </c>
      <c r="O2" s="79" t="s">
        <v>413</v>
      </c>
      <c r="P2" s="19" t="s">
        <v>414</v>
      </c>
      <c r="Q2" s="12" t="n">
        <v>25</v>
      </c>
      <c r="R2" s="12" t="n">
        <v>7</v>
      </c>
      <c r="S2" s="9" t="s">
        <v>200</v>
      </c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4" hidden="false" customHeight="false" outlineLevel="0" collapsed="false">
      <c r="A3" s="52" t="n">
        <v>2</v>
      </c>
      <c r="B3" s="46" t="s">
        <v>415</v>
      </c>
      <c r="C3" s="20" t="s">
        <v>64</v>
      </c>
      <c r="D3" s="19"/>
      <c r="E3" s="19"/>
      <c r="F3" s="12" t="s">
        <v>410</v>
      </c>
      <c r="G3" s="19" t="s">
        <v>129</v>
      </c>
      <c r="H3" s="19" t="s">
        <v>130</v>
      </c>
      <c r="I3" s="19" t="s">
        <v>64</v>
      </c>
      <c r="J3" s="19" t="n">
        <v>64</v>
      </c>
      <c r="K3" s="19"/>
      <c r="L3" s="80" t="s">
        <v>416</v>
      </c>
      <c r="M3" s="19" t="s">
        <v>38</v>
      </c>
      <c r="N3" s="44" t="s">
        <v>417</v>
      </c>
      <c r="O3" s="81" t="s">
        <v>418</v>
      </c>
      <c r="P3" s="19" t="s">
        <v>414</v>
      </c>
      <c r="Q3" s="12" t="n">
        <v>20</v>
      </c>
      <c r="R3" s="12" t="n">
        <v>7</v>
      </c>
      <c r="S3" s="9" t="s">
        <v>200</v>
      </c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3.4" hidden="false" customHeight="false" outlineLevel="0" collapsed="false">
      <c r="A4" s="52" t="n">
        <f aca="false">ROW()-1</f>
        <v>3</v>
      </c>
      <c r="B4" s="46" t="s">
        <v>419</v>
      </c>
      <c r="C4" s="20" t="s">
        <v>420</v>
      </c>
      <c r="D4" s="19"/>
      <c r="E4" s="19"/>
      <c r="F4" s="12" t="s">
        <v>410</v>
      </c>
      <c r="G4" s="19" t="s">
        <v>129</v>
      </c>
      <c r="H4" s="19" t="s">
        <v>130</v>
      </c>
      <c r="I4" s="19" t="s">
        <v>64</v>
      </c>
      <c r="J4" s="19" t="n">
        <v>64</v>
      </c>
      <c r="K4" s="19"/>
      <c r="L4" s="80" t="s">
        <v>416</v>
      </c>
      <c r="M4" s="19" t="s">
        <v>38</v>
      </c>
      <c r="N4" s="15" t="s">
        <v>421</v>
      </c>
      <c r="O4" s="79" t="s">
        <v>422</v>
      </c>
      <c r="P4" s="19" t="s">
        <v>414</v>
      </c>
      <c r="Q4" s="12" t="n">
        <v>20</v>
      </c>
      <c r="R4" s="12" t="n">
        <v>7</v>
      </c>
      <c r="S4" s="9" t="s">
        <v>423</v>
      </c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4" hidden="false" customHeight="false" outlineLevel="0" collapsed="false">
      <c r="A5" s="52" t="n">
        <f aca="false">ROW()-1</f>
        <v>4</v>
      </c>
      <c r="B5" s="46" t="s">
        <v>424</v>
      </c>
      <c r="C5" s="12" t="s">
        <v>425</v>
      </c>
      <c r="D5" s="19"/>
      <c r="E5" s="19"/>
      <c r="F5" s="12" t="s">
        <v>410</v>
      </c>
      <c r="G5" s="19" t="s">
        <v>129</v>
      </c>
      <c r="H5" s="19" t="s">
        <v>130</v>
      </c>
      <c r="I5" s="19" t="s">
        <v>21</v>
      </c>
      <c r="J5" s="19" t="n">
        <v>64</v>
      </c>
      <c r="K5" s="19"/>
      <c r="L5" s="9" t="s">
        <v>426</v>
      </c>
      <c r="M5" s="19" t="s">
        <v>38</v>
      </c>
      <c r="N5" s="15" t="s">
        <v>427</v>
      </c>
      <c r="O5" s="79" t="s">
        <v>428</v>
      </c>
      <c r="P5" s="19" t="s">
        <v>414</v>
      </c>
      <c r="Q5" s="12" t="n">
        <v>20</v>
      </c>
      <c r="R5" s="12" t="n">
        <v>9</v>
      </c>
      <c r="S5" s="9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3.4" hidden="false" customHeight="false" outlineLevel="0" collapsed="false">
      <c r="A6" s="52" t="n">
        <f aca="false">ROW()-1</f>
        <v>5</v>
      </c>
      <c r="B6" s="46" t="s">
        <v>429</v>
      </c>
      <c r="C6" s="12" t="s">
        <v>430</v>
      </c>
      <c r="D6" s="19"/>
      <c r="E6" s="19"/>
      <c r="F6" s="12" t="s">
        <v>431</v>
      </c>
      <c r="G6" s="19" t="s">
        <v>129</v>
      </c>
      <c r="H6" s="19" t="s">
        <v>130</v>
      </c>
      <c r="I6" s="19" t="s">
        <v>64</v>
      </c>
      <c r="J6" s="19" t="n">
        <v>72</v>
      </c>
      <c r="K6" s="19"/>
      <c r="L6" s="9" t="s">
        <v>432</v>
      </c>
      <c r="M6" s="19" t="s">
        <v>38</v>
      </c>
      <c r="N6" s="15" t="s">
        <v>433</v>
      </c>
      <c r="O6" s="79" t="s">
        <v>434</v>
      </c>
      <c r="P6" s="19" t="s">
        <v>435</v>
      </c>
      <c r="Q6" s="12" t="n">
        <v>20</v>
      </c>
      <c r="R6" s="12" t="n">
        <v>10</v>
      </c>
      <c r="S6" s="80" t="s">
        <v>436</v>
      </c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4" hidden="false" customHeight="false" outlineLevel="0" collapsed="false">
      <c r="A7" s="52" t="n">
        <f aca="false">ROW()-1</f>
        <v>6</v>
      </c>
      <c r="B7" s="46" t="s">
        <v>437</v>
      </c>
      <c r="C7" s="12" t="s">
        <v>438</v>
      </c>
      <c r="D7" s="19"/>
      <c r="E7" s="19"/>
      <c r="F7" s="12" t="s">
        <v>410</v>
      </c>
      <c r="G7" s="19" t="s">
        <v>129</v>
      </c>
      <c r="H7" s="19" t="s">
        <v>130</v>
      </c>
      <c r="I7" s="19" t="s">
        <v>439</v>
      </c>
      <c r="J7" s="19" t="n">
        <v>64</v>
      </c>
      <c r="K7" s="19"/>
      <c r="L7" s="80" t="s">
        <v>440</v>
      </c>
      <c r="M7" s="19" t="s">
        <v>38</v>
      </c>
      <c r="N7" s="15" t="s">
        <v>441</v>
      </c>
      <c r="O7" s="79" t="s">
        <v>442</v>
      </c>
      <c r="P7" s="19" t="s">
        <v>414</v>
      </c>
      <c r="Q7" s="12" t="n">
        <v>25</v>
      </c>
      <c r="R7" s="12" t="n">
        <v>8</v>
      </c>
      <c r="S7" s="9" t="s">
        <v>423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52" t="n">
        <f aca="false">ROW()-1</f>
        <v>7</v>
      </c>
      <c r="B8" s="15" t="s">
        <v>443</v>
      </c>
      <c r="C8" s="66" t="s">
        <v>444</v>
      </c>
      <c r="D8" s="19"/>
      <c r="E8" s="19"/>
      <c r="F8" s="12" t="s">
        <v>410</v>
      </c>
      <c r="G8" s="19" t="s">
        <v>129</v>
      </c>
      <c r="H8" s="19" t="s">
        <v>130</v>
      </c>
      <c r="I8" s="19" t="s">
        <v>64</v>
      </c>
      <c r="J8" s="19" t="n">
        <v>64</v>
      </c>
      <c r="K8" s="19"/>
      <c r="L8" s="9" t="s">
        <v>64</v>
      </c>
      <c r="M8" s="19" t="s">
        <v>38</v>
      </c>
      <c r="N8" s="15" t="s">
        <v>445</v>
      </c>
      <c r="O8" s="79" t="s">
        <v>446</v>
      </c>
      <c r="P8" s="19" t="s">
        <v>414</v>
      </c>
      <c r="Q8" s="12" t="n">
        <v>25</v>
      </c>
      <c r="R8" s="12" t="n">
        <v>8</v>
      </c>
      <c r="S8" s="9" t="s">
        <v>200</v>
      </c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52" t="n">
        <f aca="false">ROW()-1</f>
        <v>8</v>
      </c>
      <c r="B9" s="15" t="s">
        <v>447</v>
      </c>
      <c r="C9" s="20" t="s">
        <v>64</v>
      </c>
      <c r="D9" s="19"/>
      <c r="E9" s="19"/>
      <c r="F9" s="14" t="s">
        <v>448</v>
      </c>
      <c r="G9" s="19" t="s">
        <v>129</v>
      </c>
      <c r="H9" s="19" t="s">
        <v>130</v>
      </c>
      <c r="I9" s="19" t="s">
        <v>21</v>
      </c>
      <c r="J9" s="19" t="n">
        <v>30</v>
      </c>
      <c r="K9" s="19"/>
      <c r="L9" s="9" t="s">
        <v>449</v>
      </c>
      <c r="M9" s="19" t="s">
        <v>38</v>
      </c>
      <c r="N9" s="15" t="s">
        <v>421</v>
      </c>
      <c r="O9" s="79" t="s">
        <v>422</v>
      </c>
      <c r="P9" s="19" t="s">
        <v>414</v>
      </c>
      <c r="Q9" s="12" t="n">
        <v>20</v>
      </c>
      <c r="R9" s="12"/>
      <c r="S9" s="9" t="s">
        <v>450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52" t="n">
        <f aca="false">ROW()-1</f>
        <v>9</v>
      </c>
      <c r="B10" s="15" t="s">
        <v>451</v>
      </c>
      <c r="C10" s="12" t="s">
        <v>438</v>
      </c>
      <c r="D10" s="19"/>
      <c r="E10" s="19"/>
      <c r="F10" s="14" t="s">
        <v>448</v>
      </c>
      <c r="G10" s="19" t="s">
        <v>129</v>
      </c>
      <c r="H10" s="19" t="s">
        <v>130</v>
      </c>
      <c r="I10" s="19" t="s">
        <v>21</v>
      </c>
      <c r="J10" s="19" t="n">
        <v>24</v>
      </c>
      <c r="K10" s="19"/>
      <c r="L10" s="9" t="s">
        <v>449</v>
      </c>
      <c r="M10" s="19" t="s">
        <v>38</v>
      </c>
      <c r="N10" s="15" t="s">
        <v>452</v>
      </c>
      <c r="O10" s="79" t="s">
        <v>453</v>
      </c>
      <c r="P10" s="19" t="s">
        <v>414</v>
      </c>
      <c r="Q10" s="12" t="n">
        <v>20</v>
      </c>
      <c r="R10" s="12" t="n">
        <v>12</v>
      </c>
      <c r="S10" s="9" t="s">
        <v>454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52" t="n">
        <f aca="false">ROW()-1</f>
        <v>10</v>
      </c>
      <c r="B11" s="15" t="s">
        <v>455</v>
      </c>
      <c r="C11" s="20" t="s">
        <v>64</v>
      </c>
      <c r="D11" s="19"/>
      <c r="E11" s="19"/>
      <c r="F11" s="14" t="s">
        <v>448</v>
      </c>
      <c r="G11" s="19" t="s">
        <v>129</v>
      </c>
      <c r="H11" s="19" t="s">
        <v>130</v>
      </c>
      <c r="I11" s="19" t="s">
        <v>21</v>
      </c>
      <c r="J11" s="19" t="n">
        <v>24</v>
      </c>
      <c r="K11" s="19"/>
      <c r="L11" s="9" t="s">
        <v>449</v>
      </c>
      <c r="M11" s="19" t="s">
        <v>38</v>
      </c>
      <c r="N11" s="15" t="s">
        <v>456</v>
      </c>
      <c r="O11" s="79" t="s">
        <v>457</v>
      </c>
      <c r="P11" s="19" t="s">
        <v>414</v>
      </c>
      <c r="Q11" s="12" t="n">
        <v>20</v>
      </c>
      <c r="R11" s="12" t="n">
        <v>8</v>
      </c>
      <c r="S11" s="9" t="s">
        <v>458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52" t="n">
        <f aca="false">ROW()-1</f>
        <v>11</v>
      </c>
      <c r="B12" s="15" t="s">
        <v>459</v>
      </c>
      <c r="C12" s="20" t="s">
        <v>64</v>
      </c>
      <c r="D12" s="19"/>
      <c r="E12" s="19"/>
      <c r="F12" s="14" t="s">
        <v>448</v>
      </c>
      <c r="G12" s="19" t="s">
        <v>129</v>
      </c>
      <c r="H12" s="19" t="s">
        <v>130</v>
      </c>
      <c r="I12" s="19" t="s">
        <v>21</v>
      </c>
      <c r="J12" s="19" t="n">
        <v>30</v>
      </c>
      <c r="K12" s="19"/>
      <c r="L12" s="9" t="s">
        <v>449</v>
      </c>
      <c r="M12" s="19" t="s">
        <v>38</v>
      </c>
      <c r="N12" s="15" t="s">
        <v>456</v>
      </c>
      <c r="O12" s="79" t="s">
        <v>457</v>
      </c>
      <c r="P12" s="19" t="s">
        <v>414</v>
      </c>
      <c r="Q12" s="12" t="n">
        <v>20</v>
      </c>
      <c r="R12" s="12"/>
      <c r="S12" s="9" t="s">
        <v>458</v>
      </c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3.4" hidden="false" customHeight="false" outlineLevel="0" collapsed="false">
      <c r="A13" s="52" t="n">
        <f aca="false">ROW()-1</f>
        <v>12</v>
      </c>
      <c r="B13" s="82" t="s">
        <v>460</v>
      </c>
      <c r="C13" s="12" t="s">
        <v>28</v>
      </c>
      <c r="D13" s="19"/>
      <c r="E13" s="19"/>
      <c r="F13" s="30" t="s">
        <v>18</v>
      </c>
      <c r="G13" s="19" t="s">
        <v>19</v>
      </c>
      <c r="H13" s="19" t="s">
        <v>20</v>
      </c>
      <c r="I13" s="19" t="s">
        <v>21</v>
      </c>
      <c r="J13" s="19" t="n">
        <v>64</v>
      </c>
      <c r="K13" s="19" t="n">
        <v>64</v>
      </c>
      <c r="L13" s="9" t="s">
        <v>449</v>
      </c>
      <c r="M13" s="19" t="s">
        <v>28</v>
      </c>
      <c r="N13" s="83" t="s">
        <v>461</v>
      </c>
      <c r="O13" s="46" t="s">
        <v>462</v>
      </c>
      <c r="P13" s="33" t="s">
        <v>463</v>
      </c>
      <c r="Q13" s="12" t="n">
        <v>20</v>
      </c>
      <c r="R13" s="12" t="n">
        <v>8</v>
      </c>
      <c r="S13" s="9" t="s">
        <v>464</v>
      </c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52" t="n">
        <f aca="false">ROW()-1</f>
        <v>13</v>
      </c>
      <c r="B14" s="84" t="s">
        <v>465</v>
      </c>
      <c r="C14" s="33" t="s">
        <v>28</v>
      </c>
      <c r="D14" s="19"/>
      <c r="E14" s="19"/>
      <c r="F14" s="30" t="s">
        <v>179</v>
      </c>
      <c r="G14" s="19" t="s">
        <v>19</v>
      </c>
      <c r="H14" s="19" t="s">
        <v>20</v>
      </c>
      <c r="I14" s="19" t="s">
        <v>21</v>
      </c>
      <c r="J14" s="19" t="n">
        <v>48</v>
      </c>
      <c r="K14" s="19" t="n">
        <v>48</v>
      </c>
      <c r="L14" s="9" t="s">
        <v>449</v>
      </c>
      <c r="M14" s="19" t="s">
        <v>28</v>
      </c>
      <c r="N14" s="15" t="s">
        <v>466</v>
      </c>
      <c r="O14" s="15" t="s">
        <v>467</v>
      </c>
      <c r="P14" s="33" t="s">
        <v>463</v>
      </c>
      <c r="Q14" s="12" t="n">
        <v>20</v>
      </c>
      <c r="R14" s="12" t="n">
        <v>6</v>
      </c>
      <c r="S14" s="9" t="s">
        <v>464</v>
      </c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4.55" hidden="false" customHeight="false" outlineLevel="0" collapsed="false">
      <c r="A15" s="52" t="n">
        <f aca="false">ROW()-1</f>
        <v>14</v>
      </c>
      <c r="B15" s="82" t="s">
        <v>468</v>
      </c>
      <c r="C15" s="12" t="s">
        <v>28</v>
      </c>
      <c r="D15" s="19"/>
      <c r="E15" s="19"/>
      <c r="F15" s="30" t="s">
        <v>18</v>
      </c>
      <c r="G15" s="19" t="s">
        <v>19</v>
      </c>
      <c r="H15" s="19" t="s">
        <v>20</v>
      </c>
      <c r="I15" s="19" t="s">
        <v>21</v>
      </c>
      <c r="J15" s="19" t="n">
        <v>64</v>
      </c>
      <c r="K15" s="19" t="n">
        <v>64</v>
      </c>
      <c r="L15" s="9" t="s">
        <v>449</v>
      </c>
      <c r="M15" s="19" t="s">
        <v>28</v>
      </c>
      <c r="N15" s="15" t="s">
        <v>469</v>
      </c>
      <c r="O15" s="15" t="s">
        <v>470</v>
      </c>
      <c r="P15" s="33" t="s">
        <v>471</v>
      </c>
      <c r="Q15" s="12" t="n">
        <v>25</v>
      </c>
      <c r="R15" s="12" t="n">
        <v>8</v>
      </c>
      <c r="S15" s="9" t="s">
        <v>464</v>
      </c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9" customFormat="true" ht="56.25" hidden="false" customHeight="true" outlineLevel="0" collapsed="false">
      <c r="A16" s="85" t="n">
        <f aca="false">ROW()-1</f>
        <v>15</v>
      </c>
      <c r="B16" s="34" t="s">
        <v>472</v>
      </c>
      <c r="C16" s="61" t="s">
        <v>28</v>
      </c>
      <c r="D16" s="26"/>
      <c r="E16" s="26"/>
      <c r="F16" s="23" t="s">
        <v>110</v>
      </c>
      <c r="G16" s="86" t="s">
        <v>129</v>
      </c>
      <c r="H16" s="26" t="s">
        <v>130</v>
      </c>
      <c r="I16" s="26" t="s">
        <v>473</v>
      </c>
      <c r="J16" s="26" t="n">
        <v>97.5</v>
      </c>
      <c r="K16" s="26"/>
      <c r="L16" s="26" t="s">
        <v>473</v>
      </c>
      <c r="M16" s="26" t="s">
        <v>28</v>
      </c>
      <c r="N16" s="62" t="s">
        <v>474</v>
      </c>
      <c r="O16" s="62" t="s">
        <v>475</v>
      </c>
      <c r="P16" s="34" t="s">
        <v>471</v>
      </c>
      <c r="Q16" s="87" t="s">
        <v>476</v>
      </c>
      <c r="R16" s="23" t="n">
        <v>13</v>
      </c>
      <c r="S16" s="88" t="s">
        <v>477</v>
      </c>
      <c r="T16" s="0"/>
      <c r="U16" s="0"/>
      <c r="V16" s="0"/>
      <c r="W16" s="0"/>
      <c r="X16" s="0"/>
      <c r="Y16" s="0"/>
      <c r="Z16" s="0"/>
      <c r="AA16" s="0"/>
      <c r="AB16" s="0"/>
    </row>
    <row r="17" customFormat="false" ht="13.8" hidden="false" customHeight="false" outlineLevel="0" collapsed="false">
      <c r="A17" s="52" t="n">
        <f aca="false">ROW()-1</f>
        <v>16</v>
      </c>
      <c r="B17" s="16" t="s">
        <v>478</v>
      </c>
      <c r="C17" s="12" t="s">
        <v>324</v>
      </c>
      <c r="D17" s="12" t="n">
        <v>6</v>
      </c>
      <c r="E17" s="38"/>
      <c r="F17" s="12" t="s">
        <v>448</v>
      </c>
      <c r="G17" s="15" t="s">
        <v>129</v>
      </c>
      <c r="H17" s="16" t="s">
        <v>130</v>
      </c>
      <c r="I17" s="15" t="s">
        <v>21</v>
      </c>
      <c r="J17" s="9" t="n">
        <v>24</v>
      </c>
      <c r="K17" s="9"/>
      <c r="L17" s="31"/>
      <c r="M17" s="19" t="s">
        <v>22</v>
      </c>
      <c r="N17" s="19" t="s">
        <v>433</v>
      </c>
      <c r="O17" s="19" t="s">
        <v>479</v>
      </c>
      <c r="P17" s="19" t="s">
        <v>480</v>
      </c>
      <c r="Q17" s="19"/>
      <c r="R17" s="30"/>
      <c r="S17" s="19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90" t="n">
        <f aca="false">ROW()-1</f>
        <v>17</v>
      </c>
      <c r="B18" s="91" t="s">
        <v>455</v>
      </c>
      <c r="C18" s="92" t="s">
        <v>324</v>
      </c>
      <c r="D18" s="92" t="n">
        <v>7</v>
      </c>
      <c r="E18" s="93"/>
      <c r="F18" s="92" t="s">
        <v>448</v>
      </c>
      <c r="G18" s="94" t="s">
        <v>129</v>
      </c>
      <c r="H18" s="91" t="s">
        <v>130</v>
      </c>
      <c r="I18" s="94" t="s">
        <v>21</v>
      </c>
      <c r="J18" s="95" t="n">
        <v>24</v>
      </c>
      <c r="K18" s="95"/>
      <c r="L18" s="96"/>
      <c r="M18" s="97" t="s">
        <v>22</v>
      </c>
      <c r="N18" s="97" t="s">
        <v>481</v>
      </c>
      <c r="O18" s="97" t="s">
        <v>482</v>
      </c>
      <c r="P18" s="97" t="s">
        <v>480</v>
      </c>
      <c r="Q18" s="19"/>
      <c r="R18" s="30"/>
      <c r="S18" s="19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52" t="n">
        <f aca="false">ROW()-1</f>
        <v>18</v>
      </c>
      <c r="B19" s="19" t="s">
        <v>483</v>
      </c>
      <c r="C19" s="12" t="s">
        <v>484</v>
      </c>
      <c r="D19" s="19"/>
      <c r="E19" s="19"/>
      <c r="F19" s="30" t="s">
        <v>410</v>
      </c>
      <c r="G19" s="19" t="s">
        <v>129</v>
      </c>
      <c r="H19" s="19" t="s">
        <v>130</v>
      </c>
      <c r="I19" s="19" t="s">
        <v>64</v>
      </c>
      <c r="J19" s="19" t="n">
        <v>72</v>
      </c>
      <c r="K19" s="19"/>
      <c r="L19" s="19"/>
      <c r="M19" s="19"/>
      <c r="N19" s="19" t="s">
        <v>481</v>
      </c>
      <c r="O19" s="19" t="s">
        <v>482</v>
      </c>
      <c r="P19" s="19"/>
      <c r="Q19" s="19"/>
      <c r="R19" s="30" t="n">
        <v>10</v>
      </c>
      <c r="S19" s="19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52" t="n">
        <f aca="false">ROW()-1</f>
        <v>19</v>
      </c>
      <c r="B20" s="19" t="s">
        <v>485</v>
      </c>
      <c r="C20" s="12" t="s">
        <v>324</v>
      </c>
      <c r="D20" s="19"/>
      <c r="E20" s="19"/>
      <c r="F20" s="30" t="s">
        <v>410</v>
      </c>
      <c r="G20" s="19"/>
      <c r="H20" s="19"/>
      <c r="I20" s="19" t="s">
        <v>21</v>
      </c>
      <c r="J20" s="19" t="n">
        <v>75</v>
      </c>
      <c r="K20" s="19"/>
      <c r="L20" s="19"/>
      <c r="M20" s="19"/>
      <c r="N20" s="19" t="s">
        <v>486</v>
      </c>
      <c r="O20" s="19" t="s">
        <v>487</v>
      </c>
      <c r="P20" s="19"/>
      <c r="Q20" s="19"/>
      <c r="R20" s="30" t="n">
        <v>10</v>
      </c>
      <c r="S20" s="19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52" t="n">
        <f aca="false">ROW()-1</f>
        <v>20</v>
      </c>
      <c r="B21" s="19" t="s">
        <v>488</v>
      </c>
      <c r="C21" s="12" t="s">
        <v>324</v>
      </c>
      <c r="D21" s="19"/>
      <c r="E21" s="19"/>
      <c r="F21" s="30" t="s">
        <v>410</v>
      </c>
      <c r="G21" s="19"/>
      <c r="H21" s="19"/>
      <c r="I21" s="19" t="s">
        <v>64</v>
      </c>
      <c r="J21" s="98"/>
      <c r="K21" s="19"/>
      <c r="L21" s="19"/>
      <c r="M21" s="19"/>
      <c r="N21" s="41" t="s">
        <v>489</v>
      </c>
      <c r="O21" s="41" t="s">
        <v>490</v>
      </c>
      <c r="P21" s="19"/>
      <c r="Q21" s="19"/>
      <c r="R21" s="30"/>
      <c r="S21" s="19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52" t="n">
        <f aca="false">ROW()-1</f>
        <v>21</v>
      </c>
      <c r="B22" s="99" t="s">
        <v>138</v>
      </c>
      <c r="C22" s="100" t="s">
        <v>491</v>
      </c>
      <c r="D22" s="99"/>
      <c r="E22" s="99"/>
      <c r="F22" s="101"/>
      <c r="G22" s="99"/>
      <c r="H22" s="99"/>
      <c r="I22" s="99"/>
      <c r="J22" s="99" t="n">
        <v>60</v>
      </c>
      <c r="K22" s="99"/>
      <c r="L22" s="99" t="s">
        <v>492</v>
      </c>
      <c r="M22" s="19"/>
      <c r="N22" s="99" t="s">
        <v>493</v>
      </c>
      <c r="O22" s="99" t="s">
        <v>494</v>
      </c>
      <c r="P22" s="99"/>
      <c r="Q22" s="99"/>
      <c r="R22" s="101" t="n">
        <v>8</v>
      </c>
      <c r="S22" s="99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52" t="n">
        <f aca="false">ROW()-1</f>
        <v>22</v>
      </c>
      <c r="B23" s="99" t="s">
        <v>495</v>
      </c>
      <c r="C23" s="100" t="s">
        <v>491</v>
      </c>
      <c r="D23" s="99"/>
      <c r="E23" s="99"/>
      <c r="F23" s="101"/>
      <c r="G23" s="99"/>
      <c r="H23" s="99"/>
      <c r="I23" s="99"/>
      <c r="J23" s="99" t="n">
        <v>60</v>
      </c>
      <c r="K23" s="99"/>
      <c r="L23" s="99" t="s">
        <v>492</v>
      </c>
      <c r="M23" s="19"/>
      <c r="N23" s="99" t="s">
        <v>417</v>
      </c>
      <c r="O23" s="99" t="s">
        <v>496</v>
      </c>
      <c r="P23" s="99"/>
      <c r="Q23" s="99"/>
      <c r="R23" s="101" t="n">
        <v>8</v>
      </c>
      <c r="S23" s="99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3.4" hidden="false" customHeight="false" outlineLevel="0" collapsed="false">
      <c r="A24" s="52" t="n">
        <f aca="false">ROW()-1</f>
        <v>23</v>
      </c>
      <c r="B24" s="80" t="s">
        <v>497</v>
      </c>
      <c r="C24" s="10" t="s">
        <v>295</v>
      </c>
      <c r="D24" s="19"/>
      <c r="E24" s="19"/>
      <c r="F24" s="30" t="s">
        <v>498</v>
      </c>
      <c r="G24" s="19" t="s">
        <v>19</v>
      </c>
      <c r="H24" s="19" t="s">
        <v>20</v>
      </c>
      <c r="I24" s="102" t="s">
        <v>499</v>
      </c>
      <c r="J24" s="19" t="n">
        <v>72</v>
      </c>
      <c r="K24" s="19" t="n">
        <v>56</v>
      </c>
      <c r="L24" s="19" t="s">
        <v>500</v>
      </c>
      <c r="M24" s="19"/>
      <c r="N24" s="19" t="s">
        <v>501</v>
      </c>
      <c r="O24" s="19" t="s">
        <v>502</v>
      </c>
      <c r="P24" s="19"/>
      <c r="Q24" s="19"/>
      <c r="R24" s="30" t="n">
        <v>8</v>
      </c>
      <c r="S24" s="19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52" t="n">
        <f aca="false">ROW()-1</f>
        <v>24</v>
      </c>
      <c r="B25" s="80" t="s">
        <v>503</v>
      </c>
      <c r="C25" s="10" t="s">
        <v>295</v>
      </c>
      <c r="D25" s="19"/>
      <c r="E25" s="19"/>
      <c r="F25" s="30" t="s">
        <v>498</v>
      </c>
      <c r="G25" s="19" t="s">
        <v>19</v>
      </c>
      <c r="H25" s="19" t="s">
        <v>20</v>
      </c>
      <c r="I25" s="19" t="s">
        <v>64</v>
      </c>
      <c r="J25" s="19" t="n">
        <v>72</v>
      </c>
      <c r="K25" s="19" t="n">
        <v>56</v>
      </c>
      <c r="L25" s="19" t="s">
        <v>504</v>
      </c>
      <c r="M25" s="19"/>
      <c r="N25" s="19" t="s">
        <v>421</v>
      </c>
      <c r="O25" s="19" t="s">
        <v>505</v>
      </c>
      <c r="P25" s="19"/>
      <c r="Q25" s="19"/>
      <c r="R25" s="30" t="n">
        <v>8</v>
      </c>
      <c r="S25" s="19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4.55" hidden="false" customHeight="false" outlineLevel="0" collapsed="false">
      <c r="A26" s="52" t="n">
        <f aca="false">ROW()-1</f>
        <v>25</v>
      </c>
      <c r="B26" s="102" t="s">
        <v>506</v>
      </c>
      <c r="C26" s="10" t="s">
        <v>295</v>
      </c>
      <c r="D26" s="19"/>
      <c r="E26" s="19"/>
      <c r="F26" s="30" t="s">
        <v>498</v>
      </c>
      <c r="G26" s="19" t="s">
        <v>19</v>
      </c>
      <c r="H26" s="19" t="s">
        <v>20</v>
      </c>
      <c r="I26" s="19" t="s">
        <v>64</v>
      </c>
      <c r="J26" s="19" t="n">
        <v>72</v>
      </c>
      <c r="K26" s="19" t="n">
        <v>56</v>
      </c>
      <c r="L26" s="19" t="s">
        <v>504</v>
      </c>
      <c r="M26" s="19"/>
      <c r="N26" s="19" t="s">
        <v>507</v>
      </c>
      <c r="O26" s="19" t="s">
        <v>508</v>
      </c>
      <c r="P26" s="19"/>
      <c r="Q26" s="19"/>
      <c r="R26" s="30" t="n">
        <v>8</v>
      </c>
      <c r="S26" s="19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52" t="n">
        <f aca="false">ROW()-1</f>
        <v>26</v>
      </c>
      <c r="B27" s="102" t="s">
        <v>509</v>
      </c>
      <c r="C27" s="30"/>
      <c r="D27" s="19"/>
      <c r="E27" s="19"/>
      <c r="F27" s="30"/>
      <c r="G27" s="19"/>
      <c r="H27" s="19"/>
      <c r="I27" s="19"/>
      <c r="J27" s="19"/>
      <c r="K27" s="19"/>
      <c r="L27" s="102"/>
      <c r="M27" s="19"/>
      <c r="N27" s="19"/>
      <c r="O27" s="41"/>
      <c r="P27" s="19"/>
      <c r="Q27" s="19"/>
      <c r="R27" s="30" t="n">
        <v>6</v>
      </c>
      <c r="S27" s="19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52" t="n">
        <f aca="false">ROW()-1</f>
        <v>27</v>
      </c>
      <c r="B28" s="102" t="s">
        <v>510</v>
      </c>
      <c r="C28" s="103" t="s">
        <v>295</v>
      </c>
      <c r="D28" s="19"/>
      <c r="E28" s="19"/>
      <c r="F28" s="30" t="s">
        <v>448</v>
      </c>
      <c r="G28" s="94" t="s">
        <v>129</v>
      </c>
      <c r="H28" s="19" t="s">
        <v>130</v>
      </c>
      <c r="I28" s="19" t="s">
        <v>511</v>
      </c>
      <c r="J28" s="19" t="n">
        <v>24</v>
      </c>
      <c r="K28" s="19"/>
      <c r="L28" s="19"/>
      <c r="M28" s="19"/>
      <c r="N28" s="19" t="s">
        <v>486</v>
      </c>
      <c r="O28" s="19" t="s">
        <v>512</v>
      </c>
      <c r="P28" s="19"/>
      <c r="Q28" s="19"/>
      <c r="R28" s="30"/>
      <c r="S28" s="19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9" customFormat="true" ht="13.8" hidden="false" customHeight="false" outlineLevel="0" collapsed="false">
      <c r="A29" s="38" t="n">
        <f aca="false">ROW()-1</f>
        <v>28</v>
      </c>
      <c r="B29" s="16" t="s">
        <v>513</v>
      </c>
      <c r="C29" s="12" t="s">
        <v>238</v>
      </c>
      <c r="D29" s="12" t="s">
        <v>514</v>
      </c>
      <c r="E29" s="38"/>
      <c r="F29" s="12"/>
      <c r="G29" s="15" t="s">
        <v>129</v>
      </c>
      <c r="H29" s="16" t="s">
        <v>130</v>
      </c>
      <c r="I29" s="15" t="s">
        <v>515</v>
      </c>
      <c r="J29" s="41" t="n">
        <v>24</v>
      </c>
      <c r="L29" s="73"/>
      <c r="M29" s="19" t="s">
        <v>239</v>
      </c>
      <c r="N29" s="19" t="s">
        <v>516</v>
      </c>
      <c r="O29" s="19" t="s">
        <v>517</v>
      </c>
      <c r="P29" s="19" t="s">
        <v>92</v>
      </c>
      <c r="R29" s="30"/>
      <c r="T29" s="0"/>
      <c r="U29" s="0"/>
      <c r="V29" s="0"/>
      <c r="W29" s="0"/>
      <c r="X29" s="0"/>
      <c r="Y29" s="0"/>
      <c r="Z29" s="0"/>
      <c r="AA29" s="0"/>
      <c r="AB29" s="0"/>
    </row>
    <row r="30" customFormat="false" ht="13.8" hidden="false" customHeight="false" outlineLevel="0" collapsed="false">
      <c r="A30" s="38" t="n">
        <f aca="false">ROW()-1</f>
        <v>29</v>
      </c>
      <c r="B30" s="16" t="s">
        <v>455</v>
      </c>
      <c r="C30" s="12" t="s">
        <v>238</v>
      </c>
      <c r="D30" s="12" t="s">
        <v>518</v>
      </c>
      <c r="E30" s="38"/>
      <c r="F30" s="12" t="s">
        <v>448</v>
      </c>
      <c r="G30" s="15" t="s">
        <v>129</v>
      </c>
      <c r="H30" s="16" t="s">
        <v>130</v>
      </c>
      <c r="I30" s="15" t="s">
        <v>21</v>
      </c>
      <c r="J30" s="19" t="n">
        <v>24</v>
      </c>
      <c r="K30" s="0"/>
      <c r="L30" s="73"/>
      <c r="M30" s="19" t="s">
        <v>239</v>
      </c>
      <c r="N30" s="19" t="s">
        <v>516</v>
      </c>
      <c r="O30" s="19" t="s">
        <v>517</v>
      </c>
      <c r="P30" s="19" t="s">
        <v>92</v>
      </c>
      <c r="Q30" s="0"/>
      <c r="R30" s="30"/>
      <c r="S30" s="0"/>
      <c r="T30" s="0"/>
      <c r="U30" s="0"/>
      <c r="V30" s="0"/>
      <c r="W30" s="0"/>
      <c r="X30" s="0"/>
      <c r="Y30" s="0"/>
      <c r="Z30" s="0"/>
      <c r="AA30" s="0"/>
      <c r="AB30" s="0"/>
    </row>
    <row r="31" customFormat="false" ht="13.8" hidden="false" customHeight="false" outlineLevel="0" collapsed="false">
      <c r="A31" s="38" t="n">
        <f aca="false">ROW()-1</f>
        <v>30</v>
      </c>
      <c r="B31" s="104" t="s">
        <v>519</v>
      </c>
      <c r="C31" s="12" t="s">
        <v>520</v>
      </c>
      <c r="D31" s="19"/>
      <c r="E31" s="19"/>
      <c r="F31" s="12" t="s">
        <v>521</v>
      </c>
      <c r="G31" s="15" t="s">
        <v>129</v>
      </c>
      <c r="H31" s="16" t="s">
        <v>130</v>
      </c>
      <c r="I31" s="19" t="s">
        <v>21</v>
      </c>
      <c r="J31" s="19" t="n">
        <v>67.5</v>
      </c>
      <c r="K31" s="19"/>
      <c r="L31" s="19"/>
      <c r="M31" s="19"/>
      <c r="N31" s="15" t="s">
        <v>522</v>
      </c>
      <c r="O31" s="15" t="s">
        <v>523</v>
      </c>
      <c r="P31" s="19"/>
      <c r="Q31" s="19" t="n">
        <v>15</v>
      </c>
      <c r="R31" s="30" t="n">
        <v>9</v>
      </c>
      <c r="S31" s="19"/>
      <c r="T31" s="0"/>
      <c r="U31" s="0"/>
      <c r="V31" s="0"/>
      <c r="W31" s="0"/>
      <c r="X31" s="0"/>
      <c r="Y31" s="0"/>
      <c r="Z31" s="0"/>
      <c r="AA31" s="0"/>
      <c r="AB31" s="0"/>
    </row>
    <row r="32" customFormat="false" ht="13.8" hidden="false" customHeight="false" outlineLevel="0" collapsed="false">
      <c r="A32" s="38" t="n">
        <f aca="false">ROW()-1</f>
        <v>31</v>
      </c>
      <c r="B32" s="46" t="s">
        <v>524</v>
      </c>
      <c r="C32" s="105" t="s">
        <v>520</v>
      </c>
      <c r="D32" s="19"/>
      <c r="E32" s="19"/>
      <c r="F32" s="12" t="s">
        <v>521</v>
      </c>
      <c r="G32" s="15" t="s">
        <v>129</v>
      </c>
      <c r="H32" s="16" t="s">
        <v>130</v>
      </c>
      <c r="I32" s="19" t="s">
        <v>21</v>
      </c>
      <c r="J32" s="19" t="n">
        <v>67.5</v>
      </c>
      <c r="K32" s="19"/>
      <c r="L32" s="19"/>
      <c r="M32" s="19"/>
      <c r="N32" s="15" t="s">
        <v>525</v>
      </c>
      <c r="O32" s="15" t="s">
        <v>526</v>
      </c>
      <c r="P32" s="19"/>
      <c r="Q32" s="19"/>
      <c r="R32" s="30" t="n">
        <v>9</v>
      </c>
      <c r="S32" s="19"/>
      <c r="T32" s="0"/>
      <c r="U32" s="0"/>
      <c r="V32" s="0"/>
      <c r="W32" s="0"/>
      <c r="X32" s="0"/>
      <c r="Y32" s="0"/>
      <c r="Z32" s="0"/>
      <c r="AA32" s="0"/>
      <c r="AB32" s="0"/>
    </row>
    <row r="33" customFormat="false" ht="13.8" hidden="false" customHeight="false" outlineLevel="0" collapsed="false">
      <c r="A33" s="38" t="n">
        <f aca="false">ROW()-1</f>
        <v>32</v>
      </c>
      <c r="B33" s="46" t="s">
        <v>527</v>
      </c>
      <c r="C33" s="33" t="s">
        <v>520</v>
      </c>
      <c r="D33" s="19"/>
      <c r="E33" s="19"/>
      <c r="F33" s="12" t="s">
        <v>521</v>
      </c>
      <c r="G33" s="15" t="s">
        <v>129</v>
      </c>
      <c r="H33" s="16" t="s">
        <v>130</v>
      </c>
      <c r="I33" s="19" t="s">
        <v>21</v>
      </c>
      <c r="J33" s="19" t="n">
        <v>67.5</v>
      </c>
      <c r="K33" s="19"/>
      <c r="L33" s="19"/>
      <c r="M33" s="19"/>
      <c r="N33" s="15" t="s">
        <v>528</v>
      </c>
      <c r="O33" s="15" t="s">
        <v>529</v>
      </c>
      <c r="P33" s="19"/>
      <c r="Q33" s="19"/>
      <c r="R33" s="30" t="n">
        <v>9</v>
      </c>
      <c r="S33" s="19"/>
      <c r="T33" s="0"/>
      <c r="U33" s="0"/>
      <c r="V33" s="0"/>
      <c r="W33" s="0"/>
      <c r="X33" s="0"/>
      <c r="Y33" s="0"/>
      <c r="Z33" s="0"/>
      <c r="AA33" s="0"/>
      <c r="AB33" s="0"/>
    </row>
    <row r="34" customFormat="false" ht="23.4" hidden="false" customHeight="false" outlineLevel="0" collapsed="false">
      <c r="A34" s="38" t="n">
        <f aca="false">ROW()-1</f>
        <v>33</v>
      </c>
      <c r="B34" s="46" t="s">
        <v>530</v>
      </c>
      <c r="C34" s="12" t="s">
        <v>520</v>
      </c>
      <c r="D34" s="19"/>
      <c r="E34" s="19"/>
      <c r="F34" s="12" t="s">
        <v>521</v>
      </c>
      <c r="G34" s="15" t="s">
        <v>129</v>
      </c>
      <c r="H34" s="16" t="s">
        <v>130</v>
      </c>
      <c r="I34" s="19" t="s">
        <v>21</v>
      </c>
      <c r="J34" s="19" t="n">
        <v>67.5</v>
      </c>
      <c r="K34" s="19"/>
      <c r="L34" s="19"/>
      <c r="M34" s="19"/>
      <c r="N34" s="15" t="s">
        <v>531</v>
      </c>
      <c r="O34" s="15" t="s">
        <v>532</v>
      </c>
      <c r="P34" s="19"/>
      <c r="Q34" s="19"/>
      <c r="R34" s="30" t="n">
        <v>9</v>
      </c>
      <c r="S34" s="19"/>
      <c r="T34" s="0"/>
      <c r="U34" s="0"/>
      <c r="V34" s="0"/>
      <c r="W34" s="0"/>
      <c r="X34" s="0"/>
      <c r="Y34" s="0"/>
      <c r="Z34" s="0"/>
      <c r="AA34" s="0"/>
      <c r="AB34" s="0"/>
    </row>
    <row r="35" customFormat="false" ht="23.4" hidden="false" customHeight="false" outlineLevel="0" collapsed="false">
      <c r="A35" s="38" t="n">
        <f aca="false">ROW()-1</f>
        <v>34</v>
      </c>
      <c r="B35" s="46" t="s">
        <v>533</v>
      </c>
      <c r="C35" s="12" t="s">
        <v>520</v>
      </c>
      <c r="D35" s="19"/>
      <c r="E35" s="19"/>
      <c r="F35" s="12" t="s">
        <v>534</v>
      </c>
      <c r="G35" s="15" t="s">
        <v>129</v>
      </c>
      <c r="H35" s="16" t="s">
        <v>130</v>
      </c>
      <c r="I35" s="102" t="s">
        <v>535</v>
      </c>
      <c r="J35" s="19" t="n">
        <v>75</v>
      </c>
      <c r="K35" s="19"/>
      <c r="L35" s="19"/>
      <c r="M35" s="19"/>
      <c r="N35" s="15" t="s">
        <v>536</v>
      </c>
      <c r="O35" s="15" t="s">
        <v>537</v>
      </c>
      <c r="P35" s="19"/>
      <c r="Q35" s="19"/>
      <c r="R35" s="30" t="n">
        <v>9</v>
      </c>
      <c r="S35" s="19"/>
      <c r="T35" s="0"/>
      <c r="U35" s="0"/>
      <c r="V35" s="0"/>
      <c r="W35" s="0"/>
      <c r="X35" s="0"/>
      <c r="Y35" s="0"/>
      <c r="Z35" s="0"/>
      <c r="AA35" s="0"/>
      <c r="AB35" s="0"/>
    </row>
    <row r="36" customFormat="false" ht="13.8" hidden="false" customHeight="false" outlineLevel="0" collapsed="false">
      <c r="A36" s="38" t="n">
        <f aca="false">ROW()-1</f>
        <v>35</v>
      </c>
      <c r="B36" s="46" t="s">
        <v>538</v>
      </c>
      <c r="C36" s="12" t="s">
        <v>520</v>
      </c>
      <c r="D36" s="19"/>
      <c r="E36" s="19"/>
      <c r="F36" s="33" t="s">
        <v>521</v>
      </c>
      <c r="G36" s="15" t="s">
        <v>129</v>
      </c>
      <c r="H36" s="16" t="s">
        <v>130</v>
      </c>
      <c r="I36" s="19" t="s">
        <v>21</v>
      </c>
      <c r="J36" s="19" t="n">
        <v>67.5</v>
      </c>
      <c r="K36" s="19"/>
      <c r="L36" s="19"/>
      <c r="M36" s="19"/>
      <c r="N36" s="15" t="s">
        <v>539</v>
      </c>
      <c r="O36" s="15" t="s">
        <v>540</v>
      </c>
      <c r="P36" s="19"/>
      <c r="Q36" s="19"/>
      <c r="R36" s="30" t="n">
        <v>9</v>
      </c>
      <c r="S36" s="19"/>
      <c r="T36" s="0"/>
      <c r="U36" s="0"/>
      <c r="V36" s="0"/>
      <c r="W36" s="0"/>
      <c r="X36" s="0"/>
      <c r="Y36" s="0"/>
      <c r="Z36" s="0"/>
      <c r="AA36" s="0"/>
      <c r="AB36" s="0"/>
    </row>
    <row r="37" customFormat="false" ht="23.4" hidden="false" customHeight="false" outlineLevel="0" collapsed="false">
      <c r="A37" s="38" t="n">
        <f aca="false">ROW()-1</f>
        <v>36</v>
      </c>
      <c r="B37" s="46" t="s">
        <v>541</v>
      </c>
      <c r="C37" s="12" t="s">
        <v>520</v>
      </c>
      <c r="D37" s="19"/>
      <c r="E37" s="19"/>
      <c r="F37" s="12" t="s">
        <v>521</v>
      </c>
      <c r="G37" s="15" t="s">
        <v>129</v>
      </c>
      <c r="H37" s="16" t="s">
        <v>130</v>
      </c>
      <c r="I37" s="19" t="s">
        <v>21</v>
      </c>
      <c r="J37" s="19" t="n">
        <v>67.5</v>
      </c>
      <c r="K37" s="19"/>
      <c r="L37" s="19"/>
      <c r="M37" s="19"/>
      <c r="N37" s="46" t="s">
        <v>542</v>
      </c>
      <c r="O37" s="46" t="s">
        <v>543</v>
      </c>
      <c r="P37" s="19"/>
      <c r="Q37" s="19"/>
      <c r="R37" s="30" t="n">
        <v>9</v>
      </c>
      <c r="S37" s="19"/>
      <c r="T37" s="0"/>
      <c r="U37" s="0"/>
      <c r="V37" s="0"/>
      <c r="W37" s="0"/>
      <c r="X37" s="0"/>
      <c r="Y37" s="0"/>
      <c r="Z37" s="0"/>
      <c r="AA37" s="0"/>
      <c r="AB37" s="0"/>
    </row>
    <row r="38" customFormat="false" ht="13.8" hidden="false" customHeight="false" outlineLevel="0" collapsed="false">
      <c r="A38" s="38" t="n">
        <f aca="false">ROW()-1</f>
        <v>37</v>
      </c>
      <c r="B38" s="46" t="s">
        <v>544</v>
      </c>
      <c r="C38" s="12" t="s">
        <v>520</v>
      </c>
      <c r="D38" s="19"/>
      <c r="E38" s="19"/>
      <c r="F38" s="12" t="s">
        <v>545</v>
      </c>
      <c r="G38" s="15" t="s">
        <v>129</v>
      </c>
      <c r="H38" s="16" t="s">
        <v>130</v>
      </c>
      <c r="I38" s="19" t="s">
        <v>21</v>
      </c>
      <c r="J38" s="19" t="n">
        <v>67.5</v>
      </c>
      <c r="K38" s="19"/>
      <c r="L38" s="19"/>
      <c r="M38" s="19"/>
      <c r="N38" s="15" t="s">
        <v>546</v>
      </c>
      <c r="O38" s="15" t="s">
        <v>547</v>
      </c>
      <c r="P38" s="19"/>
      <c r="Q38" s="19"/>
      <c r="R38" s="30" t="n">
        <v>9</v>
      </c>
      <c r="S38" s="19"/>
      <c r="T38" s="0"/>
      <c r="U38" s="0"/>
      <c r="V38" s="0"/>
      <c r="W38" s="0"/>
      <c r="X38" s="0"/>
      <c r="Y38" s="0"/>
      <c r="Z38" s="0"/>
      <c r="AA38" s="0"/>
      <c r="AB38" s="0"/>
    </row>
    <row r="39" customFormat="false" ht="13.8" hidden="false" customHeight="false" outlineLevel="0" collapsed="false">
      <c r="A39" s="38" t="n">
        <f aca="false">ROW()-1</f>
        <v>38</v>
      </c>
      <c r="B39" s="46" t="s">
        <v>548</v>
      </c>
      <c r="C39" s="12" t="s">
        <v>520</v>
      </c>
      <c r="D39" s="19"/>
      <c r="E39" s="19"/>
      <c r="F39" s="12" t="s">
        <v>521</v>
      </c>
      <c r="G39" s="15" t="s">
        <v>129</v>
      </c>
      <c r="H39" s="16" t="s">
        <v>130</v>
      </c>
      <c r="I39" s="19" t="s">
        <v>21</v>
      </c>
      <c r="J39" s="19" t="n">
        <v>67.5</v>
      </c>
      <c r="K39" s="19"/>
      <c r="L39" s="19"/>
      <c r="M39" s="19"/>
      <c r="N39" s="15" t="s">
        <v>549</v>
      </c>
      <c r="O39" s="15" t="s">
        <v>550</v>
      </c>
      <c r="P39" s="19"/>
      <c r="Q39" s="19"/>
      <c r="R39" s="30" t="n">
        <v>9</v>
      </c>
      <c r="S39" s="19"/>
      <c r="T39" s="0"/>
      <c r="U39" s="0"/>
      <c r="V39" s="0"/>
      <c r="W39" s="0"/>
      <c r="X39" s="0"/>
      <c r="Y39" s="0"/>
      <c r="Z39" s="0"/>
      <c r="AA39" s="0"/>
      <c r="AB39" s="0"/>
    </row>
    <row r="40" customFormat="false" ht="13.8" hidden="false" customHeight="false" outlineLevel="0" collapsed="false">
      <c r="A40" s="38" t="n">
        <f aca="false">ROW()-1</f>
        <v>39</v>
      </c>
      <c r="B40" s="46" t="s">
        <v>551</v>
      </c>
      <c r="C40" s="12" t="s">
        <v>520</v>
      </c>
      <c r="D40" s="19"/>
      <c r="E40" s="19"/>
      <c r="F40" s="12" t="s">
        <v>521</v>
      </c>
      <c r="G40" s="15" t="s">
        <v>129</v>
      </c>
      <c r="H40" s="16" t="s">
        <v>130</v>
      </c>
      <c r="I40" s="19" t="s">
        <v>21</v>
      </c>
      <c r="J40" s="19" t="n">
        <v>67.5</v>
      </c>
      <c r="K40" s="19"/>
      <c r="L40" s="19"/>
      <c r="M40" s="19"/>
      <c r="N40" s="15" t="s">
        <v>552</v>
      </c>
      <c r="O40" s="15" t="s">
        <v>553</v>
      </c>
      <c r="P40" s="19"/>
      <c r="Q40" s="19"/>
      <c r="R40" s="30" t="n">
        <v>9</v>
      </c>
      <c r="S40" s="19"/>
      <c r="T40" s="0"/>
      <c r="U40" s="0"/>
      <c r="V40" s="0"/>
      <c r="W40" s="0"/>
      <c r="X40" s="0"/>
      <c r="Y40" s="0"/>
      <c r="Z40" s="0"/>
      <c r="AA40" s="0"/>
      <c r="AB40" s="0"/>
    </row>
    <row r="41" customFormat="false" ht="13.8" hidden="false" customHeight="false" outlineLevel="0" collapsed="false">
      <c r="A41" s="38" t="n">
        <f aca="false">ROW()-1</f>
        <v>40</v>
      </c>
      <c r="B41" s="46" t="s">
        <v>554</v>
      </c>
      <c r="C41" s="12" t="s">
        <v>520</v>
      </c>
      <c r="D41" s="19"/>
      <c r="E41" s="19"/>
      <c r="F41" s="12" t="s">
        <v>521</v>
      </c>
      <c r="G41" s="15" t="s">
        <v>129</v>
      </c>
      <c r="H41" s="16" t="s">
        <v>130</v>
      </c>
      <c r="I41" s="19" t="s">
        <v>21</v>
      </c>
      <c r="J41" s="19" t="n">
        <v>67.5</v>
      </c>
      <c r="K41" s="19"/>
      <c r="L41" s="19"/>
      <c r="M41" s="19"/>
      <c r="N41" s="15" t="s">
        <v>555</v>
      </c>
      <c r="O41" s="15" t="s">
        <v>556</v>
      </c>
      <c r="P41" s="19"/>
      <c r="Q41" s="19"/>
      <c r="R41" s="30" t="n">
        <v>9</v>
      </c>
      <c r="S41" s="19"/>
      <c r="T41" s="0"/>
      <c r="U41" s="0"/>
      <c r="V41" s="0"/>
      <c r="W41" s="0"/>
      <c r="X41" s="0"/>
      <c r="Y41" s="0"/>
      <c r="Z41" s="0"/>
      <c r="AA41" s="0"/>
      <c r="AB41" s="0"/>
    </row>
    <row r="42" customFormat="false" ht="45.7" hidden="false" customHeight="false" outlineLevel="0" collapsed="false">
      <c r="A42" s="52" t="n">
        <f aca="false">ROW()-1</f>
        <v>41</v>
      </c>
      <c r="B42" s="46" t="s">
        <v>557</v>
      </c>
      <c r="C42" s="14" t="s">
        <v>148</v>
      </c>
      <c r="D42" s="19"/>
      <c r="E42" s="19"/>
      <c r="F42" s="30" t="s">
        <v>410</v>
      </c>
      <c r="G42" s="15" t="s">
        <v>129</v>
      </c>
      <c r="H42" s="16" t="s">
        <v>130</v>
      </c>
      <c r="I42" s="9" t="s">
        <v>64</v>
      </c>
      <c r="J42" s="19" t="n">
        <v>75</v>
      </c>
      <c r="K42" s="19"/>
      <c r="L42" s="19"/>
      <c r="M42" s="19"/>
      <c r="N42" s="106" t="s">
        <v>558</v>
      </c>
      <c r="O42" s="106" t="s">
        <v>559</v>
      </c>
      <c r="P42" s="19"/>
      <c r="Q42" s="19"/>
      <c r="R42" s="30" t="n">
        <v>7</v>
      </c>
      <c r="S42" s="19"/>
      <c r="T42" s="0"/>
      <c r="U42" s="0"/>
      <c r="V42" s="0"/>
      <c r="W42" s="0"/>
      <c r="X42" s="0"/>
      <c r="Y42" s="0"/>
      <c r="Z42" s="0"/>
      <c r="AA42" s="0"/>
      <c r="AB42" s="0"/>
    </row>
    <row r="43" customFormat="false" ht="23.4" hidden="false" customHeight="false" outlineLevel="0" collapsed="false">
      <c r="A43" s="52" t="n">
        <f aca="false">ROW()-1</f>
        <v>42</v>
      </c>
      <c r="B43" s="46" t="s">
        <v>560</v>
      </c>
      <c r="C43" s="30" t="s">
        <v>148</v>
      </c>
      <c r="D43" s="19"/>
      <c r="E43" s="19"/>
      <c r="F43" s="30" t="s">
        <v>410</v>
      </c>
      <c r="G43" s="15" t="s">
        <v>129</v>
      </c>
      <c r="H43" s="16" t="s">
        <v>130</v>
      </c>
      <c r="I43" s="19" t="s">
        <v>64</v>
      </c>
      <c r="J43" s="19" t="n">
        <v>75</v>
      </c>
      <c r="K43" s="19"/>
      <c r="L43" s="19" t="s">
        <v>561</v>
      </c>
      <c r="M43" s="19"/>
      <c r="N43" s="106" t="s">
        <v>562</v>
      </c>
      <c r="O43" s="106" t="s">
        <v>563</v>
      </c>
      <c r="P43" s="19"/>
      <c r="Q43" s="19"/>
      <c r="R43" s="30" t="n">
        <v>7</v>
      </c>
      <c r="S43" s="19"/>
      <c r="T43" s="0"/>
      <c r="U43" s="0"/>
      <c r="V43" s="0"/>
      <c r="W43" s="0"/>
      <c r="X43" s="0"/>
      <c r="Y43" s="0"/>
      <c r="Z43" s="0"/>
      <c r="AA43" s="0"/>
      <c r="AB43" s="0"/>
    </row>
    <row r="44" customFormat="false" ht="23.4" hidden="false" customHeight="false" outlineLevel="0" collapsed="false">
      <c r="A44" s="107" t="n">
        <f aca="false">ROW()-1</f>
        <v>43</v>
      </c>
      <c r="B44" s="80" t="s">
        <v>564</v>
      </c>
      <c r="C44" s="30" t="s">
        <v>249</v>
      </c>
      <c r="D44" s="19"/>
      <c r="E44" s="19"/>
      <c r="F44" s="30" t="s">
        <v>410</v>
      </c>
      <c r="G44" s="15" t="s">
        <v>129</v>
      </c>
      <c r="H44" s="16" t="s">
        <v>130</v>
      </c>
      <c r="I44" s="19" t="s">
        <v>64</v>
      </c>
      <c r="J44" s="19" t="n">
        <v>75</v>
      </c>
      <c r="K44" s="19"/>
      <c r="L44" s="19"/>
      <c r="M44" s="19"/>
      <c r="N44" s="106" t="s">
        <v>565</v>
      </c>
      <c r="O44" s="106" t="s">
        <v>566</v>
      </c>
      <c r="P44" s="19"/>
      <c r="Q44" s="19"/>
      <c r="R44" s="30" t="n">
        <v>7</v>
      </c>
      <c r="S44" s="19"/>
      <c r="T44" s="0"/>
      <c r="U44" s="0"/>
      <c r="V44" s="0"/>
      <c r="W44" s="0"/>
      <c r="X44" s="0"/>
      <c r="Y44" s="0"/>
      <c r="Z44" s="0"/>
      <c r="AA44" s="0"/>
      <c r="AB44" s="0"/>
    </row>
    <row r="45" customFormat="false" ht="23.4" hidden="false" customHeight="false" outlineLevel="0" collapsed="false">
      <c r="A45" s="52" t="n">
        <f aca="false">ROW()-1</f>
        <v>44</v>
      </c>
      <c r="B45" s="80" t="s">
        <v>567</v>
      </c>
      <c r="C45" s="30" t="s">
        <v>148</v>
      </c>
      <c r="D45" s="19"/>
      <c r="E45" s="19"/>
      <c r="F45" s="30" t="s">
        <v>410</v>
      </c>
      <c r="G45" s="15" t="s">
        <v>129</v>
      </c>
      <c r="H45" s="16" t="s">
        <v>130</v>
      </c>
      <c r="I45" s="19" t="s">
        <v>64</v>
      </c>
      <c r="J45" s="19" t="n">
        <v>75</v>
      </c>
      <c r="K45" s="19"/>
      <c r="L45" s="19"/>
      <c r="M45" s="19"/>
      <c r="N45" s="106" t="s">
        <v>568</v>
      </c>
      <c r="O45" s="106" t="s">
        <v>569</v>
      </c>
      <c r="P45" s="19"/>
      <c r="Q45" s="19"/>
      <c r="R45" s="30" t="n">
        <v>7</v>
      </c>
      <c r="S45" s="19"/>
      <c r="T45" s="0"/>
      <c r="U45" s="0"/>
      <c r="V45" s="0"/>
      <c r="W45" s="0"/>
      <c r="X45" s="0"/>
      <c r="Y45" s="0"/>
      <c r="Z45" s="0"/>
      <c r="AA45" s="0"/>
      <c r="AB45" s="0"/>
    </row>
    <row r="46" customFormat="false" ht="13.8" hidden="false" customHeight="false" outlineLevel="0" collapsed="false">
      <c r="A46" s="52" t="n">
        <f aca="false">ROW()-1</f>
        <v>45</v>
      </c>
      <c r="B46" s="80" t="s">
        <v>455</v>
      </c>
      <c r="C46" s="30" t="s">
        <v>148</v>
      </c>
      <c r="D46" s="19"/>
      <c r="E46" s="19"/>
      <c r="F46" s="30" t="s">
        <v>570</v>
      </c>
      <c r="G46" s="15" t="s">
        <v>129</v>
      </c>
      <c r="H46" s="16" t="s">
        <v>130</v>
      </c>
      <c r="I46" s="19" t="s">
        <v>511</v>
      </c>
      <c r="J46" s="19" t="n">
        <v>24</v>
      </c>
      <c r="K46" s="19"/>
      <c r="L46" s="19"/>
      <c r="M46" s="19"/>
      <c r="N46" s="106" t="s">
        <v>565</v>
      </c>
      <c r="O46" s="106" t="s">
        <v>566</v>
      </c>
      <c r="P46" s="19"/>
      <c r="Q46" s="19"/>
      <c r="R46" s="30"/>
      <c r="S46" s="19"/>
      <c r="T46" s="0"/>
      <c r="U46" s="0"/>
      <c r="V46" s="0"/>
      <c r="W46" s="0"/>
      <c r="X46" s="0"/>
      <c r="Y46" s="0"/>
      <c r="Z46" s="0"/>
      <c r="AA46" s="0"/>
      <c r="AB46" s="0"/>
    </row>
    <row r="47" customFormat="false" ht="13.8" hidden="false" customHeight="false" outlineLevel="0" collapsed="false">
      <c r="A47" s="52" t="n">
        <f aca="false">ROW()-1</f>
        <v>46</v>
      </c>
      <c r="B47" s="80" t="s">
        <v>451</v>
      </c>
      <c r="C47" s="30" t="s">
        <v>148</v>
      </c>
      <c r="D47" s="19"/>
      <c r="E47" s="19"/>
      <c r="F47" s="30" t="s">
        <v>570</v>
      </c>
      <c r="G47" s="15" t="s">
        <v>129</v>
      </c>
      <c r="H47" s="16" t="s">
        <v>130</v>
      </c>
      <c r="I47" s="19" t="s">
        <v>511</v>
      </c>
      <c r="J47" s="19" t="n">
        <v>24</v>
      </c>
      <c r="K47" s="19"/>
      <c r="L47" s="19"/>
      <c r="M47" s="19"/>
      <c r="N47" s="106" t="s">
        <v>152</v>
      </c>
      <c r="O47" s="106" t="s">
        <v>571</v>
      </c>
      <c r="P47" s="19"/>
      <c r="Q47" s="19"/>
      <c r="R47" s="30"/>
      <c r="S47" s="19"/>
      <c r="T47" s="0"/>
      <c r="U47" s="0"/>
      <c r="V47" s="0"/>
      <c r="W47" s="0"/>
      <c r="X47" s="0"/>
      <c r="Y47" s="0"/>
      <c r="Z47" s="0"/>
      <c r="AA47" s="0"/>
      <c r="AB47" s="0"/>
    </row>
    <row r="48" customFormat="false" ht="23.9" hidden="false" customHeight="false" outlineLevel="0" collapsed="false">
      <c r="A48" s="52" t="n">
        <f aca="false">ROW()-1</f>
        <v>47</v>
      </c>
      <c r="B48" s="108" t="s">
        <v>572</v>
      </c>
      <c r="C48" s="30" t="s">
        <v>573</v>
      </c>
      <c r="D48" s="19"/>
      <c r="E48" s="19"/>
      <c r="F48" s="30" t="s">
        <v>574</v>
      </c>
      <c r="G48" s="15" t="s">
        <v>19</v>
      </c>
      <c r="H48" s="16" t="s">
        <v>20</v>
      </c>
      <c r="I48" s="19" t="s">
        <v>21</v>
      </c>
      <c r="J48" s="19" t="n">
        <v>48</v>
      </c>
      <c r="K48" s="19" t="n">
        <v>48</v>
      </c>
      <c r="L48" s="19" t="s">
        <v>575</v>
      </c>
      <c r="M48" s="19"/>
      <c r="N48" s="15" t="s">
        <v>522</v>
      </c>
      <c r="O48" s="15" t="s">
        <v>523</v>
      </c>
      <c r="P48" s="19"/>
      <c r="Q48" s="19" t="n">
        <v>20</v>
      </c>
      <c r="R48" s="30" t="n">
        <v>6</v>
      </c>
      <c r="S48" s="19"/>
      <c r="T48" s="0"/>
      <c r="U48" s="0"/>
      <c r="V48" s="0"/>
      <c r="W48" s="0"/>
      <c r="X48" s="0"/>
      <c r="Y48" s="0"/>
      <c r="Z48" s="0"/>
      <c r="AA48" s="0"/>
      <c r="AB48" s="0"/>
    </row>
    <row r="49" customFormat="false" ht="13.8" hidden="false" customHeight="false" outlineLevel="0" collapsed="false">
      <c r="A49" s="52" t="n">
        <f aca="false">ROW()-1</f>
        <v>48</v>
      </c>
      <c r="B49" s="109" t="s">
        <v>576</v>
      </c>
      <c r="C49" s="110" t="s">
        <v>573</v>
      </c>
      <c r="D49" s="111"/>
      <c r="E49" s="111"/>
      <c r="F49" s="110" t="s">
        <v>577</v>
      </c>
      <c r="G49" s="111"/>
      <c r="H49" s="16" t="s">
        <v>20</v>
      </c>
      <c r="I49" s="80" t="s">
        <v>21</v>
      </c>
      <c r="J49" s="80" t="n">
        <v>40</v>
      </c>
      <c r="K49" s="80" t="n">
        <v>56</v>
      </c>
      <c r="L49" s="80" t="s">
        <v>578</v>
      </c>
      <c r="M49" s="111"/>
      <c r="N49" s="80" t="s">
        <v>579</v>
      </c>
      <c r="O49" s="80" t="s">
        <v>257</v>
      </c>
      <c r="P49" s="111"/>
      <c r="Q49" s="111"/>
      <c r="R49" s="112"/>
      <c r="S49" s="111"/>
      <c r="T49" s="0"/>
      <c r="U49" s="0"/>
      <c r="V49" s="0"/>
      <c r="W49" s="0"/>
      <c r="X49" s="0"/>
      <c r="Y49" s="0"/>
      <c r="Z49" s="0"/>
      <c r="AA49" s="0"/>
      <c r="AB49" s="0"/>
    </row>
    <row r="50" customFormat="false" ht="13.8" hidden="false" customHeight="false" outlineLevel="0" collapsed="false">
      <c r="A50" s="38" t="n">
        <f aca="false">ROW()-1</f>
        <v>49</v>
      </c>
      <c r="B50" s="109" t="s">
        <v>580</v>
      </c>
      <c r="C50" s="110" t="s">
        <v>573</v>
      </c>
      <c r="D50" s="111"/>
      <c r="E50" s="111"/>
      <c r="F50" s="110" t="s">
        <v>574</v>
      </c>
      <c r="G50" s="111"/>
      <c r="H50" s="16" t="s">
        <v>20</v>
      </c>
      <c r="I50" s="80" t="s">
        <v>21</v>
      </c>
      <c r="J50" s="80" t="n">
        <v>48</v>
      </c>
      <c r="K50" s="80" t="n">
        <v>48</v>
      </c>
      <c r="L50" s="80" t="s">
        <v>581</v>
      </c>
      <c r="M50" s="111"/>
      <c r="N50" s="80" t="s">
        <v>582</v>
      </c>
      <c r="O50" s="80" t="s">
        <v>583</v>
      </c>
      <c r="P50" s="111"/>
      <c r="Q50" s="111"/>
      <c r="R50" s="110" t="n">
        <v>6</v>
      </c>
      <c r="S50" s="111"/>
      <c r="T50" s="0"/>
      <c r="U50" s="0"/>
      <c r="V50" s="0"/>
      <c r="W50" s="0"/>
      <c r="X50" s="0"/>
      <c r="Y50" s="0"/>
      <c r="Z50" s="0"/>
      <c r="AA50" s="0"/>
      <c r="AB50" s="0"/>
    </row>
    <row r="51" customFormat="false" ht="23.9" hidden="false" customHeight="false" outlineLevel="0" collapsed="false">
      <c r="A51" s="38" t="n">
        <f aca="false">ROW()-1</f>
        <v>50</v>
      </c>
      <c r="B51" s="109" t="s">
        <v>584</v>
      </c>
      <c r="C51" s="110" t="s">
        <v>573</v>
      </c>
      <c r="D51" s="111"/>
      <c r="E51" s="111"/>
      <c r="F51" s="110" t="s">
        <v>585</v>
      </c>
      <c r="G51" s="111"/>
      <c r="H51" s="16" t="s">
        <v>20</v>
      </c>
      <c r="I51" s="80" t="s">
        <v>21</v>
      </c>
      <c r="J51" s="80" t="n">
        <v>32</v>
      </c>
      <c r="K51" s="80" t="n">
        <v>32</v>
      </c>
      <c r="L51" s="80" t="s">
        <v>586</v>
      </c>
      <c r="M51" s="111"/>
      <c r="N51" s="112"/>
      <c r="O51" s="80" t="s">
        <v>587</v>
      </c>
      <c r="P51" s="111"/>
      <c r="Q51" s="111"/>
      <c r="R51" s="113"/>
      <c r="S51" s="111"/>
      <c r="T51" s="0"/>
      <c r="U51" s="0"/>
      <c r="V51" s="0"/>
      <c r="W51" s="0"/>
      <c r="X51" s="0"/>
      <c r="Y51" s="0"/>
      <c r="Z51" s="0"/>
      <c r="AA51" s="0"/>
      <c r="AB51" s="0"/>
    </row>
    <row r="52" customFormat="false" ht="23.9" hidden="false" customHeight="false" outlineLevel="0" collapsed="false">
      <c r="A52" s="52" t="n">
        <f aca="false">ROW()-1</f>
        <v>51</v>
      </c>
      <c r="B52" s="109" t="s">
        <v>588</v>
      </c>
      <c r="C52" s="110" t="s">
        <v>573</v>
      </c>
      <c r="D52" s="111"/>
      <c r="E52" s="111"/>
      <c r="F52" s="110" t="s">
        <v>574</v>
      </c>
      <c r="G52" s="111"/>
      <c r="H52" s="16" t="s">
        <v>20</v>
      </c>
      <c r="I52" s="80" t="s">
        <v>64</v>
      </c>
      <c r="J52" s="80" t="n">
        <v>48</v>
      </c>
      <c r="K52" s="80" t="n">
        <v>48</v>
      </c>
      <c r="L52" s="80" t="s">
        <v>589</v>
      </c>
      <c r="M52" s="111"/>
      <c r="N52" s="80" t="s">
        <v>421</v>
      </c>
      <c r="O52" s="80" t="s">
        <v>590</v>
      </c>
      <c r="P52" s="111"/>
      <c r="Q52" s="111"/>
      <c r="R52" s="113"/>
      <c r="S52" s="111"/>
      <c r="T52" s="0"/>
      <c r="U52" s="0"/>
      <c r="V52" s="0"/>
      <c r="W52" s="0"/>
      <c r="X52" s="0"/>
      <c r="Y52" s="0"/>
      <c r="Z52" s="0"/>
      <c r="AA52" s="0"/>
      <c r="AB52" s="0"/>
    </row>
    <row r="53" customFormat="false" ht="23.9" hidden="false" customHeight="false" outlineLevel="0" collapsed="false">
      <c r="A53" s="38" t="n">
        <f aca="false">ROW()-1</f>
        <v>52</v>
      </c>
      <c r="B53" s="109" t="s">
        <v>591</v>
      </c>
      <c r="C53" s="110" t="s">
        <v>592</v>
      </c>
      <c r="D53" s="111"/>
      <c r="E53" s="111"/>
      <c r="F53" s="110" t="s">
        <v>593</v>
      </c>
      <c r="G53" s="111"/>
      <c r="H53" s="16" t="s">
        <v>20</v>
      </c>
      <c r="I53" s="80" t="s">
        <v>594</v>
      </c>
      <c r="J53" s="80" t="n">
        <v>64</v>
      </c>
      <c r="K53" s="80" t="n">
        <v>32</v>
      </c>
      <c r="L53" s="80" t="s">
        <v>595</v>
      </c>
      <c r="M53" s="111"/>
      <c r="N53" s="46" t="s">
        <v>596</v>
      </c>
      <c r="O53" s="46" t="s">
        <v>597</v>
      </c>
      <c r="P53" s="111"/>
      <c r="Q53" s="111"/>
      <c r="R53" s="113"/>
      <c r="S53" s="111"/>
      <c r="T53" s="0"/>
      <c r="U53" s="0"/>
      <c r="V53" s="0"/>
      <c r="W53" s="0"/>
      <c r="X53" s="0"/>
      <c r="Y53" s="0"/>
      <c r="Z53" s="0"/>
      <c r="AA53" s="0"/>
      <c r="AB53" s="0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2" activeCellId="0" sqref="G2"/>
    </sheetView>
  </sheetViews>
  <sheetFormatPr defaultRowHeight="13.8"/>
  <cols>
    <col collapsed="false" hidden="false" max="1" min="1" style="0" width="4.38265306122449"/>
    <col collapsed="false" hidden="false" max="2" min="2" style="0" width="28.7704081632653"/>
    <col collapsed="false" hidden="false" max="3" min="3" style="0" width="8.86224489795918"/>
    <col collapsed="false" hidden="false" max="4" min="4" style="0" width="10.1071428571429"/>
    <col collapsed="false" hidden="false" max="5" min="5" style="0" width="5.23979591836735"/>
    <col collapsed="false" hidden="false" max="6" min="6" style="0" width="6.66836734693878"/>
    <col collapsed="false" hidden="false" max="7" min="7" style="0" width="10.9591836734694"/>
    <col collapsed="false" hidden="false" max="8" min="8" style="0" width="6.5765306122449"/>
    <col collapsed="false" hidden="false" max="9" min="9" style="0" width="12.1020408163265"/>
    <col collapsed="false" hidden="false" max="11" min="10" style="0" width="7.62244897959184"/>
    <col collapsed="false" hidden="false" max="13" min="12" style="0" width="22.2040816326531"/>
    <col collapsed="false" hidden="false" max="14" min="14" style="0" width="22.9642857142857"/>
    <col collapsed="false" hidden="false" max="15" min="15" style="0" width="22.3928571428571"/>
  </cols>
  <sheetData>
    <row r="1" s="9" customFormat="true" ht="12.8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6" t="s">
        <v>7</v>
      </c>
      <c r="I1" s="7" t="s">
        <v>8</v>
      </c>
      <c r="J1" s="5" t="s">
        <v>9</v>
      </c>
      <c r="K1" s="5" t="s">
        <v>10</v>
      </c>
      <c r="L1" s="5"/>
      <c r="M1" s="7" t="s">
        <v>11</v>
      </c>
      <c r="N1" s="5" t="s">
        <v>12</v>
      </c>
      <c r="O1" s="5" t="s">
        <v>13</v>
      </c>
    </row>
    <row r="2" customFormat="false" ht="13.8" hidden="false" customHeight="false" outlineLevel="0" collapsed="false">
      <c r="A2" s="19" t="n">
        <f aca="false">ROW()-1</f>
        <v>1</v>
      </c>
      <c r="B2" s="73" t="s">
        <v>598</v>
      </c>
      <c r="C2" s="19" t="s">
        <v>599</v>
      </c>
      <c r="D2" s="19"/>
      <c r="E2" s="19"/>
      <c r="F2" s="19"/>
      <c r="G2" s="19"/>
      <c r="H2" s="19"/>
      <c r="I2" s="114" t="s">
        <v>21</v>
      </c>
      <c r="J2" s="114" t="n">
        <v>60</v>
      </c>
      <c r="K2" s="114" t="n">
        <v>100</v>
      </c>
      <c r="L2" s="114"/>
      <c r="M2" s="19"/>
      <c r="N2" s="19" t="s">
        <v>600</v>
      </c>
      <c r="O2" s="73" t="s">
        <v>601</v>
      </c>
    </row>
    <row r="3" customFormat="false" ht="13.8" hidden="false" customHeight="false" outlineLevel="0" collapsed="false">
      <c r="A3" s="99" t="n">
        <f aca="false">ROW()-1</f>
        <v>2</v>
      </c>
      <c r="B3" s="115" t="s">
        <v>602</v>
      </c>
      <c r="C3" s="99" t="s">
        <v>599</v>
      </c>
      <c r="D3" s="99"/>
      <c r="E3" s="99"/>
      <c r="F3" s="99"/>
      <c r="G3" s="99"/>
      <c r="H3" s="99"/>
      <c r="I3" s="116" t="s">
        <v>603</v>
      </c>
      <c r="J3" s="116" t="n">
        <v>60</v>
      </c>
      <c r="K3" s="116" t="n">
        <v>100</v>
      </c>
      <c r="L3" s="116"/>
      <c r="M3" s="99"/>
      <c r="N3" s="99" t="s">
        <v>604</v>
      </c>
      <c r="O3" s="115" t="s">
        <v>526</v>
      </c>
    </row>
    <row r="4" customFormat="false" ht="13.8" hidden="false" customHeight="false" outlineLevel="0" collapsed="false">
      <c r="A4" s="19" t="n">
        <f aca="false">ROW()-1</f>
        <v>3</v>
      </c>
      <c r="B4" s="73" t="s">
        <v>605</v>
      </c>
      <c r="C4" s="19" t="s">
        <v>599</v>
      </c>
      <c r="D4" s="19"/>
      <c r="E4" s="19"/>
      <c r="F4" s="19"/>
      <c r="G4" s="19"/>
      <c r="H4" s="19"/>
      <c r="I4" s="114" t="s">
        <v>21</v>
      </c>
      <c r="J4" s="114" t="n">
        <v>60</v>
      </c>
      <c r="K4" s="114" t="n">
        <v>100</v>
      </c>
      <c r="L4" s="114"/>
      <c r="M4" s="19"/>
      <c r="N4" s="19" t="s">
        <v>606</v>
      </c>
      <c r="O4" s="73" t="s">
        <v>532</v>
      </c>
    </row>
    <row r="5" customFormat="false" ht="13.8" hidden="false" customHeight="false" outlineLevel="0" collapsed="false">
      <c r="A5" s="19" t="n">
        <f aca="false">ROW()-1</f>
        <v>4</v>
      </c>
      <c r="B5" s="73" t="s">
        <v>607</v>
      </c>
      <c r="C5" s="19" t="s">
        <v>599</v>
      </c>
      <c r="D5" s="19"/>
      <c r="E5" s="19"/>
      <c r="F5" s="19"/>
      <c r="G5" s="19"/>
      <c r="H5" s="19"/>
      <c r="I5" s="114" t="s">
        <v>21</v>
      </c>
      <c r="J5" s="114" t="n">
        <v>60</v>
      </c>
      <c r="K5" s="114" t="n">
        <v>100</v>
      </c>
      <c r="L5" s="114"/>
      <c r="M5" s="19"/>
      <c r="N5" s="19" t="s">
        <v>608</v>
      </c>
      <c r="O5" s="73" t="s">
        <v>609</v>
      </c>
    </row>
    <row r="6" customFormat="false" ht="13.8" hidden="false" customHeight="false" outlineLevel="0" collapsed="false">
      <c r="A6" s="19" t="n">
        <f aca="false">ROW()-1</f>
        <v>5</v>
      </c>
      <c r="B6" s="73" t="s">
        <v>610</v>
      </c>
      <c r="C6" s="19" t="s">
        <v>599</v>
      </c>
      <c r="D6" s="19"/>
      <c r="E6" s="19"/>
      <c r="F6" s="19"/>
      <c r="G6" s="19"/>
      <c r="H6" s="19"/>
      <c r="I6" s="114" t="s">
        <v>21</v>
      </c>
      <c r="J6" s="114" t="n">
        <v>60</v>
      </c>
      <c r="K6" s="114" t="n">
        <v>100</v>
      </c>
      <c r="L6" s="114"/>
      <c r="M6" s="19"/>
      <c r="N6" s="19" t="s">
        <v>611</v>
      </c>
      <c r="O6" s="73" t="s">
        <v>612</v>
      </c>
    </row>
    <row r="7" customFormat="false" ht="13.8" hidden="false" customHeight="false" outlineLevel="0" collapsed="false">
      <c r="A7" s="19" t="n">
        <f aca="false">ROW()-1</f>
        <v>6</v>
      </c>
      <c r="B7" s="73" t="s">
        <v>613</v>
      </c>
      <c r="C7" s="19" t="s">
        <v>599</v>
      </c>
      <c r="D7" s="19"/>
      <c r="E7" s="19"/>
      <c r="F7" s="19"/>
      <c r="G7" s="19"/>
      <c r="H7" s="19"/>
      <c r="I7" s="114" t="s">
        <v>21</v>
      </c>
      <c r="J7" s="114" t="n">
        <v>60</v>
      </c>
      <c r="K7" s="114" t="n">
        <v>100</v>
      </c>
      <c r="L7" s="114"/>
      <c r="M7" s="19"/>
      <c r="N7" s="19" t="s">
        <v>614</v>
      </c>
      <c r="O7" s="73" t="s">
        <v>512</v>
      </c>
    </row>
    <row r="8" customFormat="false" ht="13.8" hidden="false" customHeight="false" outlineLevel="0" collapsed="false">
      <c r="A8" s="99" t="n">
        <f aca="false">ROW()-1</f>
        <v>7</v>
      </c>
      <c r="B8" s="115" t="s">
        <v>615</v>
      </c>
      <c r="C8" s="99" t="s">
        <v>599</v>
      </c>
      <c r="D8" s="99"/>
      <c r="E8" s="99"/>
      <c r="F8" s="99"/>
      <c r="G8" s="99"/>
      <c r="H8" s="99"/>
      <c r="I8" s="116" t="s">
        <v>603</v>
      </c>
      <c r="J8" s="116" t="n">
        <v>60</v>
      </c>
      <c r="K8" s="116" t="n">
        <v>100</v>
      </c>
      <c r="L8" s="116"/>
      <c r="M8" s="99"/>
      <c r="N8" s="99" t="s">
        <v>616</v>
      </c>
      <c r="O8" s="115" t="s">
        <v>617</v>
      </c>
    </row>
    <row r="9" customFormat="false" ht="23.4" hidden="false" customHeight="false" outlineLevel="0" collapsed="false">
      <c r="A9" s="99" t="n">
        <f aca="false">ROW()-1</f>
        <v>8</v>
      </c>
      <c r="B9" s="117" t="s">
        <v>618</v>
      </c>
      <c r="C9" s="99" t="s">
        <v>599</v>
      </c>
      <c r="D9" s="99"/>
      <c r="E9" s="99"/>
      <c r="F9" s="99"/>
      <c r="G9" s="99"/>
      <c r="H9" s="99"/>
      <c r="I9" s="116" t="s">
        <v>603</v>
      </c>
      <c r="J9" s="116" t="n">
        <v>60</v>
      </c>
      <c r="K9" s="116" t="n">
        <v>100</v>
      </c>
      <c r="L9" s="116"/>
      <c r="M9" s="99"/>
      <c r="N9" s="118" t="s">
        <v>619</v>
      </c>
      <c r="O9" s="119" t="s">
        <v>620</v>
      </c>
    </row>
    <row r="10" customFormat="false" ht="13.8" hidden="false" customHeight="false" outlineLevel="0" collapsed="false">
      <c r="A10" s="99" t="n">
        <f aca="false">ROW()-1</f>
        <v>9</v>
      </c>
      <c r="B10" s="115" t="s">
        <v>621</v>
      </c>
      <c r="C10" s="99" t="s">
        <v>599</v>
      </c>
      <c r="D10" s="99"/>
      <c r="E10" s="99"/>
      <c r="F10" s="99"/>
      <c r="G10" s="99"/>
      <c r="H10" s="99"/>
      <c r="I10" s="116" t="s">
        <v>603</v>
      </c>
      <c r="J10" s="116" t="n">
        <v>60</v>
      </c>
      <c r="K10" s="116" t="n">
        <v>100</v>
      </c>
      <c r="L10" s="116"/>
      <c r="M10" s="99"/>
      <c r="N10" s="99" t="s">
        <v>622</v>
      </c>
      <c r="O10" s="115" t="s">
        <v>540</v>
      </c>
    </row>
    <row r="11" customFormat="false" ht="13.8" hidden="false" customHeight="false" outlineLevel="0" collapsed="false">
      <c r="A11" s="19" t="n">
        <f aca="false">ROW()-1</f>
        <v>10</v>
      </c>
      <c r="B11" s="73" t="s">
        <v>623</v>
      </c>
      <c r="C11" s="19" t="s">
        <v>599</v>
      </c>
      <c r="D11" s="19"/>
      <c r="E11" s="19"/>
      <c r="F11" s="19"/>
      <c r="G11" s="19"/>
      <c r="H11" s="19"/>
      <c r="I11" s="114" t="s">
        <v>21</v>
      </c>
      <c r="J11" s="114" t="n">
        <v>60</v>
      </c>
      <c r="K11" s="114" t="n">
        <v>100</v>
      </c>
      <c r="L11" s="114"/>
      <c r="M11" s="19"/>
      <c r="N11" s="19" t="s">
        <v>624</v>
      </c>
      <c r="O11" s="73" t="s">
        <v>196</v>
      </c>
    </row>
    <row r="12" customFormat="false" ht="13.8" hidden="false" customHeight="false" outlineLevel="0" collapsed="false">
      <c r="A12" s="19" t="n">
        <f aca="false">ROW()-1</f>
        <v>11</v>
      </c>
      <c r="B12" s="73" t="s">
        <v>625</v>
      </c>
      <c r="C12" s="19" t="s">
        <v>599</v>
      </c>
      <c r="D12" s="19"/>
      <c r="E12" s="19"/>
      <c r="F12" s="19"/>
      <c r="G12" s="19"/>
      <c r="H12" s="19"/>
      <c r="I12" s="114" t="s">
        <v>21</v>
      </c>
      <c r="J12" s="114" t="n">
        <v>60</v>
      </c>
      <c r="K12" s="114" t="n">
        <v>100</v>
      </c>
      <c r="L12" s="114"/>
      <c r="M12" s="19"/>
      <c r="N12" s="19" t="s">
        <v>626</v>
      </c>
      <c r="O12" s="73" t="s">
        <v>553</v>
      </c>
    </row>
    <row r="13" customFormat="false" ht="23.4" hidden="false" customHeight="false" outlineLevel="0" collapsed="false">
      <c r="A13" s="19" t="n">
        <f aca="false">ROW()-1</f>
        <v>12</v>
      </c>
      <c r="B13" s="120" t="s">
        <v>627</v>
      </c>
      <c r="C13" s="19" t="s">
        <v>599</v>
      </c>
      <c r="D13" s="19"/>
      <c r="E13" s="19"/>
      <c r="F13" s="19"/>
      <c r="G13" s="19"/>
      <c r="H13" s="19"/>
      <c r="I13" s="114" t="s">
        <v>21</v>
      </c>
      <c r="J13" s="114" t="n">
        <v>60</v>
      </c>
      <c r="K13" s="114" t="n">
        <v>100</v>
      </c>
      <c r="L13" s="114"/>
      <c r="M13" s="19"/>
      <c r="N13" s="19" t="s">
        <v>611</v>
      </c>
      <c r="O13" s="73" t="s">
        <v>612</v>
      </c>
    </row>
    <row r="14" customFormat="false" ht="13.8" hidden="false" customHeight="false" outlineLevel="0" collapsed="false">
      <c r="A14" s="19" t="n">
        <f aca="false">ROW()-1</f>
        <v>13</v>
      </c>
      <c r="B14" s="73" t="s">
        <v>628</v>
      </c>
      <c r="C14" s="19" t="s">
        <v>599</v>
      </c>
      <c r="D14" s="19"/>
      <c r="E14" s="19"/>
      <c r="F14" s="19"/>
      <c r="G14" s="19"/>
      <c r="H14" s="19"/>
      <c r="I14" s="114" t="s">
        <v>21</v>
      </c>
      <c r="J14" s="114" t="n">
        <v>60</v>
      </c>
      <c r="K14" s="114" t="n">
        <v>100</v>
      </c>
      <c r="L14" s="114"/>
      <c r="M14" s="19"/>
      <c r="N14" s="19" t="s">
        <v>629</v>
      </c>
      <c r="O14" s="73" t="s">
        <v>630</v>
      </c>
    </row>
    <row r="15" customFormat="false" ht="23.4" hidden="false" customHeight="false" outlineLevel="0" collapsed="false">
      <c r="A15" s="19" t="n">
        <f aca="false">ROW()-1</f>
        <v>14</v>
      </c>
      <c r="B15" s="121" t="s">
        <v>631</v>
      </c>
      <c r="C15" s="19" t="s">
        <v>599</v>
      </c>
      <c r="D15" s="19"/>
      <c r="E15" s="19"/>
      <c r="F15" s="19"/>
      <c r="G15" s="19"/>
      <c r="H15" s="19"/>
      <c r="I15" s="114" t="s">
        <v>21</v>
      </c>
      <c r="J15" s="114" t="n">
        <v>60</v>
      </c>
      <c r="K15" s="114" t="n">
        <v>260</v>
      </c>
      <c r="L15" s="114"/>
      <c r="M15" s="19"/>
      <c r="N15" s="102" t="s">
        <v>632</v>
      </c>
      <c r="O15" s="120" t="s">
        <v>633</v>
      </c>
    </row>
    <row r="16" customFormat="false" ht="23.4" hidden="false" customHeight="false" outlineLevel="0" collapsed="false">
      <c r="A16" s="19" t="n">
        <f aca="false">ROW()-1</f>
        <v>15</v>
      </c>
      <c r="B16" s="121" t="s">
        <v>631</v>
      </c>
      <c r="C16" s="19" t="s">
        <v>599</v>
      </c>
      <c r="D16" s="19"/>
      <c r="E16" s="19"/>
      <c r="F16" s="19"/>
      <c r="G16" s="19"/>
      <c r="H16" s="19"/>
      <c r="I16" s="114" t="s">
        <v>21</v>
      </c>
      <c r="J16" s="114" t="n">
        <v>60</v>
      </c>
      <c r="K16" s="114" t="n">
        <v>260</v>
      </c>
      <c r="L16" s="114"/>
      <c r="M16" s="19"/>
      <c r="N16" s="102" t="s">
        <v>634</v>
      </c>
      <c r="O16" s="120" t="s">
        <v>635</v>
      </c>
    </row>
    <row r="17" customFormat="false" ht="23.4" hidden="false" customHeight="false" outlineLevel="0" collapsed="false">
      <c r="A17" s="19" t="n">
        <f aca="false">ROW()-1</f>
        <v>16</v>
      </c>
      <c r="B17" s="121" t="s">
        <v>631</v>
      </c>
      <c r="C17" s="19" t="s">
        <v>599</v>
      </c>
      <c r="D17" s="19"/>
      <c r="E17" s="19"/>
      <c r="F17" s="19"/>
      <c r="G17" s="19"/>
      <c r="H17" s="19"/>
      <c r="I17" s="114" t="s">
        <v>21</v>
      </c>
      <c r="J17" s="114" t="n">
        <v>60</v>
      </c>
      <c r="K17" s="114" t="n">
        <v>260</v>
      </c>
      <c r="L17" s="114"/>
      <c r="M17" s="19"/>
      <c r="N17" s="102" t="s">
        <v>636</v>
      </c>
      <c r="O17" s="73" t="s">
        <v>637</v>
      </c>
    </row>
    <row r="18" customFormat="false" ht="13.8" hidden="false" customHeight="false" outlineLevel="0" collapsed="false">
      <c r="A18" s="19" t="n">
        <f aca="false">ROW()-1</f>
        <v>17</v>
      </c>
      <c r="B18" s="121" t="s">
        <v>631</v>
      </c>
      <c r="C18" s="19" t="s">
        <v>599</v>
      </c>
      <c r="D18" s="19"/>
      <c r="E18" s="19"/>
      <c r="F18" s="19"/>
      <c r="G18" s="19"/>
      <c r="H18" s="19"/>
      <c r="I18" s="114" t="s">
        <v>21</v>
      </c>
      <c r="J18" s="114" t="n">
        <v>60</v>
      </c>
      <c r="K18" s="114" t="n">
        <v>260</v>
      </c>
      <c r="L18" s="114"/>
      <c r="M18" s="19"/>
      <c r="N18" s="19" t="s">
        <v>611</v>
      </c>
      <c r="O18" s="73" t="s">
        <v>612</v>
      </c>
    </row>
    <row r="19" customFormat="false" ht="13.8" hidden="false" customHeight="false" outlineLevel="0" collapsed="false">
      <c r="A19" s="99" t="n">
        <f aca="false">ROW()-1</f>
        <v>18</v>
      </c>
      <c r="B19" s="117" t="s">
        <v>631</v>
      </c>
      <c r="C19" s="99" t="s">
        <v>599</v>
      </c>
      <c r="D19" s="99"/>
      <c r="E19" s="99"/>
      <c r="F19" s="99"/>
      <c r="G19" s="99"/>
      <c r="H19" s="99"/>
      <c r="I19" s="116" t="s">
        <v>603</v>
      </c>
      <c r="J19" s="116" t="n">
        <v>60</v>
      </c>
      <c r="K19" s="116" t="n">
        <v>260</v>
      </c>
      <c r="L19" s="116"/>
      <c r="M19" s="99"/>
      <c r="N19" s="99" t="s">
        <v>616</v>
      </c>
      <c r="O19" s="115" t="s">
        <v>617</v>
      </c>
    </row>
    <row r="20" customFormat="false" ht="23.4" hidden="false" customHeight="false" outlineLevel="0" collapsed="false">
      <c r="A20" s="99" t="n">
        <f aca="false">ROW()-1</f>
        <v>19</v>
      </c>
      <c r="B20" s="117" t="s">
        <v>631</v>
      </c>
      <c r="C20" s="99" t="s">
        <v>599</v>
      </c>
      <c r="D20" s="99"/>
      <c r="E20" s="99"/>
      <c r="F20" s="99"/>
      <c r="G20" s="99"/>
      <c r="H20" s="99"/>
      <c r="I20" s="116" t="s">
        <v>603</v>
      </c>
      <c r="J20" s="116" t="n">
        <v>60</v>
      </c>
      <c r="K20" s="116" t="n">
        <v>260</v>
      </c>
      <c r="L20" s="116"/>
      <c r="M20" s="99"/>
      <c r="N20" s="118" t="s">
        <v>619</v>
      </c>
      <c r="O20" s="119" t="s">
        <v>638</v>
      </c>
    </row>
    <row r="21" customFormat="false" ht="13.8" hidden="false" customHeight="false" outlineLevel="0" collapsed="false">
      <c r="A21" s="99" t="n">
        <f aca="false">ROW()-1</f>
        <v>20</v>
      </c>
      <c r="B21" s="117" t="s">
        <v>631</v>
      </c>
      <c r="C21" s="99" t="s">
        <v>599</v>
      </c>
      <c r="D21" s="99"/>
      <c r="E21" s="99"/>
      <c r="F21" s="99"/>
      <c r="G21" s="99"/>
      <c r="H21" s="99"/>
      <c r="I21" s="116" t="s">
        <v>603</v>
      </c>
      <c r="J21" s="116" t="n">
        <v>60</v>
      </c>
      <c r="K21" s="116" t="n">
        <v>260</v>
      </c>
      <c r="L21" s="116"/>
      <c r="M21" s="99"/>
      <c r="N21" s="99" t="s">
        <v>622</v>
      </c>
      <c r="O21" s="115" t="s">
        <v>540</v>
      </c>
    </row>
    <row r="22" customFormat="false" ht="13.8" hidden="false" customHeight="false" outlineLevel="0" collapsed="false">
      <c r="A22" s="99" t="n">
        <f aca="false">ROW()-1</f>
        <v>21</v>
      </c>
      <c r="B22" s="115" t="s">
        <v>639</v>
      </c>
      <c r="C22" s="99" t="s">
        <v>599</v>
      </c>
      <c r="D22" s="99"/>
      <c r="E22" s="99"/>
      <c r="F22" s="99"/>
      <c r="G22" s="99"/>
      <c r="H22" s="99"/>
      <c r="I22" s="116" t="s">
        <v>603</v>
      </c>
      <c r="J22" s="116" t="n">
        <v>60</v>
      </c>
      <c r="K22" s="116" t="n">
        <v>100</v>
      </c>
      <c r="L22" s="116"/>
      <c r="M22" s="99"/>
      <c r="N22" s="99" t="s">
        <v>616</v>
      </c>
      <c r="O22" s="115" t="s">
        <v>617</v>
      </c>
    </row>
    <row r="23" customFormat="false" ht="23.4" hidden="false" customHeight="false" outlineLevel="0" collapsed="false">
      <c r="A23" s="99" t="n">
        <f aca="false">ROW()-1</f>
        <v>22</v>
      </c>
      <c r="B23" s="118" t="s">
        <v>640</v>
      </c>
      <c r="C23" s="99" t="s">
        <v>599</v>
      </c>
      <c r="D23" s="99"/>
      <c r="E23" s="99"/>
      <c r="F23" s="99"/>
      <c r="G23" s="99"/>
      <c r="H23" s="99"/>
      <c r="I23" s="116" t="s">
        <v>603</v>
      </c>
      <c r="J23" s="116" t="n">
        <v>60</v>
      </c>
      <c r="K23" s="116" t="n">
        <v>100</v>
      </c>
      <c r="L23" s="116"/>
      <c r="M23" s="99"/>
      <c r="N23" s="118" t="s">
        <v>619</v>
      </c>
      <c r="O23" s="119" t="s">
        <v>638</v>
      </c>
    </row>
    <row r="24" customFormat="false" ht="23.4" hidden="false" customHeight="false" outlineLevel="0" collapsed="false">
      <c r="A24" s="99" t="n">
        <f aca="false">ROW()-1</f>
        <v>23</v>
      </c>
      <c r="B24" s="119" t="s">
        <v>641</v>
      </c>
      <c r="C24" s="99" t="s">
        <v>599</v>
      </c>
      <c r="D24" s="99"/>
      <c r="E24" s="99"/>
      <c r="F24" s="99"/>
      <c r="G24" s="99"/>
      <c r="H24" s="99"/>
      <c r="I24" s="116" t="s">
        <v>603</v>
      </c>
      <c r="J24" s="116" t="n">
        <v>60</v>
      </c>
      <c r="K24" s="116" t="n">
        <v>100</v>
      </c>
      <c r="L24" s="116"/>
      <c r="M24" s="99"/>
      <c r="N24" s="99" t="s">
        <v>622</v>
      </c>
      <c r="O24" s="115" t="s">
        <v>540</v>
      </c>
    </row>
    <row r="25" customFormat="false" ht="13.8" hidden="false" customHeight="false" outlineLevel="0" collapsed="false">
      <c r="A25" s="19" t="n">
        <f aca="false">ROW()-1</f>
        <v>24</v>
      </c>
      <c r="B25" s="19" t="s">
        <v>642</v>
      </c>
      <c r="C25" s="19" t="s">
        <v>643</v>
      </c>
      <c r="D25" s="19"/>
      <c r="E25" s="19"/>
      <c r="F25" s="19"/>
      <c r="G25" s="19"/>
      <c r="H25" s="19"/>
      <c r="I25" s="30" t="s">
        <v>21</v>
      </c>
      <c r="J25" s="114" t="n">
        <v>75</v>
      </c>
      <c r="K25" s="19"/>
      <c r="L25" s="19"/>
      <c r="M25" s="19"/>
      <c r="N25" s="19" t="s">
        <v>644</v>
      </c>
      <c r="O25" s="73" t="s">
        <v>645</v>
      </c>
    </row>
    <row r="26" customFormat="false" ht="13.8" hidden="false" customHeight="false" outlineLevel="0" collapsed="false">
      <c r="A26" s="19" t="n">
        <f aca="false">ROW()-1</f>
        <v>25</v>
      </c>
      <c r="B26" s="19" t="s">
        <v>646</v>
      </c>
      <c r="C26" s="19" t="s">
        <v>643</v>
      </c>
      <c r="D26" s="19"/>
      <c r="E26" s="19"/>
      <c r="F26" s="19"/>
      <c r="G26" s="19"/>
      <c r="H26" s="19"/>
      <c r="I26" s="30" t="s">
        <v>21</v>
      </c>
      <c r="J26" s="114" t="n">
        <v>60</v>
      </c>
      <c r="K26" s="19"/>
      <c r="L26" s="19"/>
      <c r="M26" s="19"/>
      <c r="N26" s="19" t="s">
        <v>647</v>
      </c>
      <c r="O26" s="73" t="s">
        <v>609</v>
      </c>
    </row>
    <row r="27" customFormat="false" ht="13.8" hidden="false" customHeight="false" outlineLevel="0" collapsed="false">
      <c r="A27" s="19" t="n">
        <f aca="false">ROW()-1</f>
        <v>26</v>
      </c>
      <c r="B27" s="19" t="s">
        <v>648</v>
      </c>
      <c r="C27" s="19" t="s">
        <v>643</v>
      </c>
      <c r="D27" s="19"/>
      <c r="E27" s="19"/>
      <c r="F27" s="19"/>
      <c r="G27" s="19"/>
      <c r="H27" s="19"/>
      <c r="I27" s="30" t="s">
        <v>21</v>
      </c>
      <c r="J27" s="114" t="n">
        <v>75</v>
      </c>
      <c r="K27" s="19"/>
      <c r="L27" s="19"/>
      <c r="M27" s="19"/>
      <c r="N27" s="19" t="s">
        <v>647</v>
      </c>
      <c r="O27" s="73" t="s">
        <v>609</v>
      </c>
    </row>
    <row r="28" customFormat="false" ht="13.8" hidden="false" customHeight="false" outlineLevel="0" collapsed="false">
      <c r="A28" s="19" t="n">
        <f aca="false">ROW()-1</f>
        <v>27</v>
      </c>
      <c r="B28" s="19" t="s">
        <v>649</v>
      </c>
      <c r="C28" s="19" t="s">
        <v>643</v>
      </c>
      <c r="D28" s="19"/>
      <c r="E28" s="19"/>
      <c r="F28" s="19"/>
      <c r="G28" s="19"/>
      <c r="H28" s="19"/>
      <c r="I28" s="30" t="s">
        <v>21</v>
      </c>
      <c r="J28" s="114" t="n">
        <v>60</v>
      </c>
      <c r="K28" s="19"/>
      <c r="L28" s="19"/>
      <c r="M28" s="19"/>
      <c r="N28" s="19" t="s">
        <v>650</v>
      </c>
      <c r="O28" s="49" t="s">
        <v>494</v>
      </c>
    </row>
    <row r="29" customFormat="false" ht="23.4" hidden="false" customHeight="false" outlineLevel="0" collapsed="false">
      <c r="A29" s="19" t="n">
        <f aca="false">ROW()-1</f>
        <v>28</v>
      </c>
      <c r="B29" s="102" t="s">
        <v>651</v>
      </c>
      <c r="C29" s="19" t="s">
        <v>643</v>
      </c>
      <c r="D29" s="19"/>
      <c r="E29" s="19"/>
      <c r="F29" s="19"/>
      <c r="G29" s="19"/>
      <c r="H29" s="19"/>
      <c r="I29" s="30" t="s">
        <v>21</v>
      </c>
      <c r="J29" s="114" t="n">
        <v>60</v>
      </c>
      <c r="K29" s="19"/>
      <c r="L29" s="19"/>
      <c r="M29" s="19"/>
      <c r="N29" s="19" t="s">
        <v>652</v>
      </c>
      <c r="O29" s="73" t="s">
        <v>496</v>
      </c>
    </row>
    <row r="30" customFormat="false" ht="13.8" hidden="false" customHeight="false" outlineLevel="0" collapsed="false">
      <c r="A30" s="19" t="n">
        <f aca="false">ROW()-1</f>
        <v>29</v>
      </c>
      <c r="B30" s="19" t="s">
        <v>653</v>
      </c>
      <c r="C30" s="19" t="s">
        <v>643</v>
      </c>
      <c r="D30" s="19"/>
      <c r="E30" s="19"/>
      <c r="F30" s="19"/>
      <c r="G30" s="19"/>
      <c r="H30" s="19"/>
      <c r="I30" s="30" t="s">
        <v>21</v>
      </c>
      <c r="J30" s="114" t="n">
        <v>72</v>
      </c>
      <c r="K30" s="19"/>
      <c r="L30" s="19"/>
      <c r="M30" s="19"/>
      <c r="N30" s="19" t="s">
        <v>654</v>
      </c>
      <c r="O30" s="73" t="s">
        <v>479</v>
      </c>
    </row>
    <row r="31" customFormat="false" ht="13.8" hidden="false" customHeight="false" outlineLevel="0" collapsed="false">
      <c r="A31" s="19" t="n">
        <f aca="false">ROW()-1</f>
        <v>30</v>
      </c>
      <c r="B31" s="19" t="s">
        <v>655</v>
      </c>
      <c r="C31" s="19" t="s">
        <v>643</v>
      </c>
      <c r="D31" s="19"/>
      <c r="E31" s="19"/>
      <c r="F31" s="19"/>
      <c r="G31" s="19"/>
      <c r="H31" s="19"/>
      <c r="I31" s="30" t="s">
        <v>21</v>
      </c>
      <c r="J31" s="114" t="n">
        <v>60</v>
      </c>
      <c r="K31" s="19"/>
      <c r="L31" s="19"/>
      <c r="M31" s="19"/>
      <c r="N31" s="19" t="s">
        <v>656</v>
      </c>
      <c r="O31" s="73" t="s">
        <v>547</v>
      </c>
    </row>
    <row r="32" customFormat="false" ht="13.8" hidden="false" customHeight="false" outlineLevel="0" collapsed="false">
      <c r="A32" s="19" t="n">
        <f aca="false">ROW()-1</f>
        <v>31</v>
      </c>
      <c r="B32" s="19" t="s">
        <v>628</v>
      </c>
      <c r="C32" s="19" t="s">
        <v>657</v>
      </c>
      <c r="D32" s="19"/>
      <c r="E32" s="19"/>
      <c r="F32" s="19"/>
      <c r="G32" s="19"/>
      <c r="H32" s="19"/>
      <c r="I32" s="19"/>
      <c r="J32" s="114" t="n">
        <v>60</v>
      </c>
      <c r="K32" s="19"/>
      <c r="L32" s="19"/>
      <c r="M32" s="19"/>
      <c r="N32" s="19" t="s">
        <v>658</v>
      </c>
      <c r="O32" s="73" t="s">
        <v>659</v>
      </c>
    </row>
    <row r="33" customFormat="false" ht="13.8" hidden="false" customHeight="false" outlineLevel="0" collapsed="false">
      <c r="A33" s="19" t="n">
        <f aca="false">ROW()-1</f>
        <v>32</v>
      </c>
      <c r="B33" s="19" t="s">
        <v>660</v>
      </c>
      <c r="C33" s="19" t="s">
        <v>657</v>
      </c>
      <c r="D33" s="19"/>
      <c r="E33" s="19"/>
      <c r="F33" s="19"/>
      <c r="G33" s="19"/>
      <c r="H33" s="19"/>
      <c r="I33" s="19"/>
      <c r="J33" s="114" t="n">
        <v>60</v>
      </c>
      <c r="K33" s="19"/>
      <c r="L33" s="19"/>
      <c r="M33" s="19"/>
      <c r="N33" s="19" t="s">
        <v>661</v>
      </c>
      <c r="O33" s="73" t="s">
        <v>662</v>
      </c>
    </row>
    <row r="34" customFormat="false" ht="13.8" hidden="false" customHeight="false" outlineLevel="0" collapsed="false">
      <c r="A34" s="19" t="n">
        <f aca="false">ROW()-1</f>
        <v>33</v>
      </c>
      <c r="B34" s="19" t="s">
        <v>663</v>
      </c>
      <c r="C34" s="19" t="s">
        <v>657</v>
      </c>
      <c r="D34" s="19"/>
      <c r="E34" s="19"/>
      <c r="F34" s="19"/>
      <c r="G34" s="19"/>
      <c r="H34" s="19"/>
      <c r="I34" s="19"/>
      <c r="J34" s="114" t="n">
        <v>60</v>
      </c>
      <c r="K34" s="19"/>
      <c r="L34" s="19"/>
      <c r="M34" s="19"/>
      <c r="N34" s="19" t="s">
        <v>664</v>
      </c>
      <c r="O34" s="73" t="s">
        <v>665</v>
      </c>
    </row>
    <row r="35" customFormat="false" ht="13.8" hidden="false" customHeight="false" outlineLevel="0" collapsed="false">
      <c r="A35" s="19" t="n">
        <f aca="false">ROW()-1</f>
        <v>34</v>
      </c>
      <c r="B35" s="19" t="s">
        <v>666</v>
      </c>
      <c r="C35" s="19" t="s">
        <v>657</v>
      </c>
      <c r="D35" s="19"/>
      <c r="E35" s="19"/>
      <c r="F35" s="19"/>
      <c r="G35" s="19"/>
      <c r="H35" s="19"/>
      <c r="I35" s="19"/>
      <c r="J35" s="114" t="n">
        <v>60</v>
      </c>
      <c r="K35" s="19"/>
      <c r="L35" s="19"/>
      <c r="M35" s="19"/>
      <c r="N35" s="19" t="s">
        <v>667</v>
      </c>
      <c r="O35" s="73" t="s">
        <v>422</v>
      </c>
    </row>
    <row r="36" customFormat="false" ht="23.4" hidden="false" customHeight="false" outlineLevel="0" collapsed="false">
      <c r="A36" s="19" t="n">
        <f aca="false">ROW()-1</f>
        <v>35</v>
      </c>
      <c r="B36" s="19" t="s">
        <v>668</v>
      </c>
      <c r="C36" s="19" t="s">
        <v>657</v>
      </c>
      <c r="D36" s="19"/>
      <c r="E36" s="19"/>
      <c r="F36" s="19"/>
      <c r="G36" s="19"/>
      <c r="H36" s="19"/>
      <c r="I36" s="19"/>
      <c r="J36" s="114" t="n">
        <v>60</v>
      </c>
      <c r="K36" s="19"/>
      <c r="L36" s="19"/>
      <c r="M36" s="19"/>
      <c r="N36" s="19" t="s">
        <v>669</v>
      </c>
      <c r="O36" s="120" t="s">
        <v>670</v>
      </c>
    </row>
    <row r="37" customFormat="false" ht="13.8" hidden="false" customHeight="false" outlineLevel="0" collapsed="false">
      <c r="A37" s="19" t="n">
        <f aca="false">ROW()-1</f>
        <v>36</v>
      </c>
      <c r="B37" s="19" t="s">
        <v>671</v>
      </c>
      <c r="C37" s="19" t="s">
        <v>657</v>
      </c>
      <c r="D37" s="19"/>
      <c r="E37" s="19"/>
      <c r="F37" s="19"/>
      <c r="G37" s="19"/>
      <c r="H37" s="19"/>
      <c r="I37" s="19"/>
      <c r="J37" s="114" t="n">
        <v>60</v>
      </c>
      <c r="K37" s="19"/>
      <c r="L37" s="19"/>
      <c r="M37" s="19"/>
      <c r="N37" s="19" t="s">
        <v>644</v>
      </c>
      <c r="O37" s="73" t="s">
        <v>645</v>
      </c>
    </row>
    <row r="38" customFormat="false" ht="13.8" hidden="false" customHeight="false" outlineLevel="0" collapsed="false">
      <c r="A38" s="19" t="n">
        <f aca="false">ROW()-1</f>
        <v>37</v>
      </c>
      <c r="B38" s="19" t="s">
        <v>672</v>
      </c>
      <c r="C38" s="19" t="s">
        <v>673</v>
      </c>
      <c r="D38" s="19"/>
      <c r="E38" s="19"/>
      <c r="F38" s="19"/>
      <c r="G38" s="19"/>
      <c r="H38" s="19"/>
      <c r="I38" s="19"/>
      <c r="J38" s="114" t="n">
        <v>60</v>
      </c>
      <c r="K38" s="19"/>
      <c r="L38" s="19"/>
      <c r="M38" s="19"/>
      <c r="N38" s="19" t="s">
        <v>674</v>
      </c>
      <c r="O38" s="73" t="s">
        <v>675</v>
      </c>
    </row>
    <row r="39" customFormat="false" ht="23.4" hidden="false" customHeight="false" outlineLevel="0" collapsed="false">
      <c r="A39" s="19" t="n">
        <f aca="false">ROW()-1</f>
        <v>38</v>
      </c>
      <c r="B39" s="102" t="s">
        <v>676</v>
      </c>
      <c r="C39" s="19" t="s">
        <v>657</v>
      </c>
      <c r="D39" s="19"/>
      <c r="E39" s="19"/>
      <c r="F39" s="19"/>
      <c r="G39" s="19"/>
      <c r="H39" s="19"/>
      <c r="I39" s="19"/>
      <c r="J39" s="114" t="n">
        <v>60</v>
      </c>
      <c r="K39" s="19"/>
      <c r="L39" s="19"/>
      <c r="M39" s="19"/>
      <c r="N39" s="19" t="s">
        <v>677</v>
      </c>
      <c r="O39" s="73" t="s">
        <v>678</v>
      </c>
    </row>
    <row r="40" customFormat="false" ht="13.8" hidden="false" customHeight="false" outlineLevel="0" collapsed="false">
      <c r="A40" s="19" t="n">
        <f aca="false">ROW()-1</f>
        <v>39</v>
      </c>
      <c r="B40" s="19" t="s">
        <v>679</v>
      </c>
      <c r="C40" s="19" t="s">
        <v>657</v>
      </c>
      <c r="D40" s="19"/>
      <c r="E40" s="19"/>
      <c r="F40" s="19"/>
      <c r="G40" s="19"/>
      <c r="H40" s="19"/>
      <c r="I40" s="19"/>
      <c r="J40" s="114" t="n">
        <v>60</v>
      </c>
      <c r="K40" s="19"/>
      <c r="L40" s="19"/>
      <c r="M40" s="19"/>
      <c r="N40" s="19" t="s">
        <v>661</v>
      </c>
      <c r="O40" s="73" t="s">
        <v>662</v>
      </c>
    </row>
    <row r="41" customFormat="false" ht="13.8" hidden="false" customHeight="false" outlineLevel="0" collapsed="false">
      <c r="A41" s="19" t="n">
        <f aca="false">ROW()-1</f>
        <v>40</v>
      </c>
      <c r="B41" s="19" t="s">
        <v>680</v>
      </c>
      <c r="C41" s="19" t="s">
        <v>657</v>
      </c>
      <c r="D41" s="19"/>
      <c r="E41" s="19"/>
      <c r="F41" s="19"/>
      <c r="G41" s="19"/>
      <c r="H41" s="19"/>
      <c r="I41" s="19"/>
      <c r="J41" s="114" t="n">
        <v>60</v>
      </c>
      <c r="K41" s="19"/>
      <c r="L41" s="19"/>
      <c r="M41" s="19"/>
      <c r="N41" s="19" t="s">
        <v>667</v>
      </c>
      <c r="O41" s="73" t="s">
        <v>665</v>
      </c>
    </row>
    <row r="42" customFormat="false" ht="23.4" hidden="false" customHeight="false" outlineLevel="0" collapsed="false">
      <c r="A42" s="99" t="n">
        <f aca="false">ROW()-1</f>
        <v>41</v>
      </c>
      <c r="B42" s="99" t="s">
        <v>681</v>
      </c>
      <c r="C42" s="99" t="s">
        <v>657</v>
      </c>
      <c r="D42" s="99"/>
      <c r="E42" s="99"/>
      <c r="F42" s="99"/>
      <c r="G42" s="99"/>
      <c r="H42" s="99"/>
      <c r="I42" s="99"/>
      <c r="J42" s="116" t="n">
        <v>60</v>
      </c>
      <c r="K42" s="99"/>
      <c r="L42" s="99"/>
      <c r="M42" s="99"/>
      <c r="N42" s="99" t="s">
        <v>669</v>
      </c>
      <c r="O42" s="119" t="s">
        <v>670</v>
      </c>
    </row>
    <row r="43" customFormat="false" ht="13.8" hidden="false" customHeight="false" outlineLevel="0" collapsed="false">
      <c r="A43" s="99" t="n">
        <f aca="false">ROW()-1</f>
        <v>42</v>
      </c>
      <c r="B43" s="99" t="s">
        <v>682</v>
      </c>
      <c r="C43" s="99" t="s">
        <v>657</v>
      </c>
      <c r="D43" s="99"/>
      <c r="E43" s="99"/>
      <c r="F43" s="99"/>
      <c r="G43" s="99"/>
      <c r="H43" s="99"/>
      <c r="I43" s="99"/>
      <c r="J43" s="116" t="n">
        <v>60</v>
      </c>
      <c r="K43" s="99"/>
      <c r="L43" s="99"/>
      <c r="M43" s="99"/>
      <c r="N43" s="99" t="s">
        <v>683</v>
      </c>
      <c r="O43" s="115" t="s">
        <v>434</v>
      </c>
    </row>
    <row r="44" customFormat="false" ht="13.8" hidden="false" customHeight="false" outlineLevel="0" collapsed="false">
      <c r="A44" s="99" t="n">
        <f aca="false">ROW()-1</f>
        <v>43</v>
      </c>
      <c r="B44" s="99" t="s">
        <v>684</v>
      </c>
      <c r="C44" s="99" t="s">
        <v>657</v>
      </c>
      <c r="D44" s="99"/>
      <c r="E44" s="99"/>
      <c r="F44" s="99"/>
      <c r="G44" s="99"/>
      <c r="H44" s="99"/>
      <c r="I44" s="99"/>
      <c r="J44" s="116" t="n">
        <v>60</v>
      </c>
      <c r="K44" s="99"/>
      <c r="L44" s="99"/>
      <c r="M44" s="99"/>
      <c r="N44" s="99" t="s">
        <v>685</v>
      </c>
      <c r="O44" s="115" t="s">
        <v>686</v>
      </c>
    </row>
    <row r="45" customFormat="false" ht="23.4" hidden="false" customHeight="false" outlineLevel="0" collapsed="false">
      <c r="A45" s="99" t="n">
        <f aca="false">ROW()-1</f>
        <v>44</v>
      </c>
      <c r="B45" s="99" t="s">
        <v>687</v>
      </c>
      <c r="C45" s="99" t="s">
        <v>657</v>
      </c>
      <c r="D45" s="99"/>
      <c r="E45" s="99"/>
      <c r="F45" s="99"/>
      <c r="G45" s="99"/>
      <c r="H45" s="99"/>
      <c r="I45" s="99"/>
      <c r="J45" s="116" t="n">
        <v>60</v>
      </c>
      <c r="K45" s="99"/>
      <c r="L45" s="99"/>
      <c r="M45" s="99"/>
      <c r="N45" s="99" t="s">
        <v>688</v>
      </c>
      <c r="O45" s="119" t="s">
        <v>689</v>
      </c>
    </row>
    <row r="46" customFormat="false" ht="13.8" hidden="false" customHeight="false" outlineLevel="0" collapsed="false">
      <c r="A46" s="99" t="n">
        <f aca="false">ROW()-1</f>
        <v>45</v>
      </c>
      <c r="B46" s="99" t="s">
        <v>690</v>
      </c>
      <c r="C46" s="99" t="s">
        <v>657</v>
      </c>
      <c r="D46" s="99"/>
      <c r="E46" s="99"/>
      <c r="F46" s="99"/>
      <c r="G46" s="99"/>
      <c r="H46" s="99"/>
      <c r="I46" s="99"/>
      <c r="J46" s="116" t="n">
        <v>60</v>
      </c>
      <c r="K46" s="99"/>
      <c r="L46" s="99"/>
      <c r="M46" s="99"/>
      <c r="N46" s="99" t="s">
        <v>685</v>
      </c>
      <c r="O46" s="115" t="s">
        <v>686</v>
      </c>
    </row>
    <row r="47" customFormat="false" ht="23.4" hidden="false" customHeight="false" outlineLevel="0" collapsed="false">
      <c r="A47" s="99" t="n">
        <f aca="false">ROW()-1</f>
        <v>46</v>
      </c>
      <c r="B47" s="99" t="s">
        <v>691</v>
      </c>
      <c r="C47" s="99" t="s">
        <v>657</v>
      </c>
      <c r="D47" s="99"/>
      <c r="E47" s="99"/>
      <c r="F47" s="99"/>
      <c r="G47" s="99"/>
      <c r="H47" s="99"/>
      <c r="I47" s="99"/>
      <c r="J47" s="116" t="n">
        <v>60</v>
      </c>
      <c r="K47" s="99"/>
      <c r="L47" s="99"/>
      <c r="M47" s="99"/>
      <c r="N47" s="118" t="s">
        <v>692</v>
      </c>
      <c r="O47" s="119" t="s">
        <v>693</v>
      </c>
    </row>
    <row r="48" customFormat="false" ht="13.8" hidden="false" customHeight="false" outlineLevel="0" collapsed="false">
      <c r="A48" s="99" t="n">
        <f aca="false">ROW()-1</f>
        <v>47</v>
      </c>
      <c r="B48" s="99" t="s">
        <v>694</v>
      </c>
      <c r="C48" s="99" t="s">
        <v>657</v>
      </c>
      <c r="D48" s="99"/>
      <c r="E48" s="99"/>
      <c r="F48" s="99"/>
      <c r="G48" s="99"/>
      <c r="H48" s="99"/>
      <c r="I48" s="99"/>
      <c r="J48" s="116" t="n">
        <v>60</v>
      </c>
      <c r="K48" s="99"/>
      <c r="L48" s="99"/>
      <c r="M48" s="99"/>
      <c r="N48" s="99" t="s">
        <v>661</v>
      </c>
      <c r="O48" s="115" t="s">
        <v>662</v>
      </c>
    </row>
    <row r="49" customFormat="false" ht="13.8" hidden="false" customHeight="false" outlineLevel="0" collapsed="false">
      <c r="A49" s="99" t="n">
        <f aca="false">ROW()-1</f>
        <v>48</v>
      </c>
      <c r="B49" s="99" t="s">
        <v>695</v>
      </c>
      <c r="C49" s="99" t="s">
        <v>657</v>
      </c>
      <c r="D49" s="99"/>
      <c r="E49" s="99"/>
      <c r="F49" s="99"/>
      <c r="G49" s="99"/>
      <c r="H49" s="99"/>
      <c r="I49" s="99"/>
      <c r="J49" s="116" t="n">
        <v>60</v>
      </c>
      <c r="K49" s="99"/>
      <c r="L49" s="99"/>
      <c r="M49" s="99"/>
      <c r="N49" s="99" t="s">
        <v>683</v>
      </c>
      <c r="O49" s="115" t="s">
        <v>434</v>
      </c>
    </row>
    <row r="50" customFormat="false" ht="13.8" hidden="false" customHeight="false" outlineLevel="0" collapsed="false">
      <c r="A50" s="99" t="n">
        <f aca="false">ROW()-1</f>
        <v>49</v>
      </c>
      <c r="B50" s="99" t="s">
        <v>696</v>
      </c>
      <c r="C50" s="99" t="s">
        <v>657</v>
      </c>
      <c r="D50" s="99"/>
      <c r="E50" s="99"/>
      <c r="F50" s="99"/>
      <c r="G50" s="99"/>
      <c r="H50" s="99"/>
      <c r="I50" s="99"/>
      <c r="J50" s="116" t="n">
        <v>60</v>
      </c>
      <c r="K50" s="99"/>
      <c r="L50" s="99"/>
      <c r="M50" s="99"/>
      <c r="N50" s="99" t="s">
        <v>697</v>
      </c>
      <c r="O50" s="115" t="s">
        <v>686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6" activePane="bottomLeft" state="frozen"/>
      <selection pane="topLeft" activeCell="A1" activeCellId="0" sqref="A1"/>
      <selection pane="bottomLeft" activeCell="D18" activeCellId="0" sqref="D18"/>
    </sheetView>
  </sheetViews>
  <sheetFormatPr defaultRowHeight="15"/>
  <cols>
    <col collapsed="false" hidden="false" max="1" min="1" style="0" width="4.38265306122449"/>
    <col collapsed="false" hidden="false" max="2" min="2" style="0" width="28.7704081632653"/>
    <col collapsed="false" hidden="false" max="3" min="3" style="0" width="12.1020408163265"/>
    <col collapsed="false" hidden="false" max="4" min="4" style="0" width="10.1071428571429"/>
    <col collapsed="false" hidden="false" max="5" min="5" style="0" width="4.66836734693878"/>
    <col collapsed="false" hidden="false" max="6" min="6" style="0" width="6.66836734693878"/>
    <col collapsed="false" hidden="false" max="7" min="7" style="0" width="10.9591836734694"/>
    <col collapsed="false" hidden="false" max="8" min="8" style="0" width="6.5765306122449"/>
    <col collapsed="false" hidden="false" max="9" min="9" style="0" width="12.1020408163265"/>
    <col collapsed="false" hidden="false" max="11" min="10" style="0" width="7.62244897959184"/>
    <col collapsed="false" hidden="false" max="12" min="12" style="0" width="22.2040816326531"/>
    <col collapsed="false" hidden="false" max="13" min="13" style="0" width="10.9591836734694"/>
    <col collapsed="false" hidden="false" max="14" min="14" style="0" width="22.9642857142857"/>
    <col collapsed="false" hidden="false" max="15" min="15" style="0" width="22.3928571428571"/>
    <col collapsed="false" hidden="false" max="16" min="16" style="0" width="34.780612244898"/>
  </cols>
  <sheetData>
    <row r="1" s="9" customFormat="true" ht="12.7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6" t="s">
        <v>7</v>
      </c>
      <c r="I1" s="7" t="s">
        <v>8</v>
      </c>
      <c r="J1" s="5" t="s">
        <v>9</v>
      </c>
      <c r="K1" s="5" t="s">
        <v>10</v>
      </c>
      <c r="L1" s="7" t="s">
        <v>11</v>
      </c>
      <c r="M1" s="8" t="s">
        <v>2</v>
      </c>
      <c r="N1" s="5" t="s">
        <v>12</v>
      </c>
      <c r="O1" s="5" t="s">
        <v>13</v>
      </c>
      <c r="P1" s="5" t="s">
        <v>14</v>
      </c>
    </row>
    <row r="2" customFormat="false" ht="15" hidden="false" customHeight="false" outlineLevel="0" collapsed="false">
      <c r="A2" s="12" t="n">
        <f aca="false">ROW()-1</f>
        <v>1</v>
      </c>
      <c r="B2" s="122" t="s">
        <v>698</v>
      </c>
      <c r="C2" s="123" t="s">
        <v>699</v>
      </c>
      <c r="D2" s="124" t="n">
        <v>3</v>
      </c>
      <c r="E2" s="28"/>
      <c r="F2" s="123" t="s">
        <v>110</v>
      </c>
      <c r="G2" s="19"/>
      <c r="H2" s="16" t="s">
        <v>130</v>
      </c>
      <c r="I2" s="19"/>
      <c r="J2" s="122" t="n">
        <v>90</v>
      </c>
      <c r="K2" s="19"/>
      <c r="L2" s="73"/>
      <c r="M2" s="19" t="s">
        <v>700</v>
      </c>
      <c r="N2" s="125" t="s">
        <v>701</v>
      </c>
      <c r="O2" s="19" t="s">
        <v>702</v>
      </c>
      <c r="P2" s="19" t="s">
        <v>92</v>
      </c>
    </row>
    <row r="3" customFormat="false" ht="15" hidden="false" customHeight="false" outlineLevel="0" collapsed="false">
      <c r="A3" s="12" t="n">
        <f aca="false">ROW()-1</f>
        <v>2</v>
      </c>
      <c r="B3" s="126" t="s">
        <v>703</v>
      </c>
      <c r="C3" s="127" t="s">
        <v>704</v>
      </c>
      <c r="D3" s="127" t="n">
        <v>3</v>
      </c>
      <c r="E3" s="28"/>
      <c r="F3" s="128" t="s">
        <v>93</v>
      </c>
      <c r="G3" s="19"/>
      <c r="H3" s="122" t="s">
        <v>20</v>
      </c>
      <c r="I3" s="19"/>
      <c r="J3" s="122" t="n">
        <v>80</v>
      </c>
      <c r="K3" s="19"/>
      <c r="L3" s="73"/>
      <c r="M3" s="19" t="s">
        <v>700</v>
      </c>
      <c r="N3" s="126" t="s">
        <v>705</v>
      </c>
      <c r="O3" s="126" t="s">
        <v>391</v>
      </c>
      <c r="P3" s="19" t="s">
        <v>88</v>
      </c>
    </row>
    <row r="4" customFormat="false" ht="15" hidden="false" customHeight="false" outlineLevel="0" collapsed="false">
      <c r="A4" s="12" t="n">
        <f aca="false">ROW()-1</f>
        <v>3</v>
      </c>
      <c r="B4" s="125" t="s">
        <v>706</v>
      </c>
      <c r="C4" s="123" t="s">
        <v>699</v>
      </c>
      <c r="D4" s="124" t="n">
        <v>3</v>
      </c>
      <c r="E4" s="28"/>
      <c r="F4" s="123" t="s">
        <v>93</v>
      </c>
      <c r="G4" s="19"/>
      <c r="H4" s="16" t="s">
        <v>130</v>
      </c>
      <c r="I4" s="19"/>
      <c r="J4" s="122" t="n">
        <v>75</v>
      </c>
      <c r="K4" s="19"/>
      <c r="L4" s="73"/>
      <c r="M4" s="19" t="s">
        <v>700</v>
      </c>
      <c r="N4" s="126" t="s">
        <v>705</v>
      </c>
      <c r="O4" s="126" t="s">
        <v>391</v>
      </c>
      <c r="P4" s="19" t="s">
        <v>88</v>
      </c>
    </row>
    <row r="5" customFormat="false" ht="25.5" hidden="false" customHeight="false" outlineLevel="0" collapsed="false">
      <c r="A5" s="12" t="n">
        <f aca="false">ROW()-1</f>
        <v>4</v>
      </c>
      <c r="B5" s="126" t="s">
        <v>707</v>
      </c>
      <c r="C5" s="123" t="s">
        <v>708</v>
      </c>
      <c r="D5" s="124" t="n">
        <v>1</v>
      </c>
      <c r="E5" s="28"/>
      <c r="F5" s="123" t="s">
        <v>179</v>
      </c>
      <c r="G5" s="19"/>
      <c r="H5" s="122" t="s">
        <v>20</v>
      </c>
      <c r="I5" s="19"/>
      <c r="J5" s="122" t="n">
        <v>48</v>
      </c>
      <c r="K5" s="19"/>
      <c r="L5" s="73"/>
      <c r="M5" s="19" t="s">
        <v>700</v>
      </c>
      <c r="N5" s="125" t="s">
        <v>320</v>
      </c>
      <c r="O5" s="125" t="s">
        <v>321</v>
      </c>
      <c r="P5" s="19" t="s">
        <v>137</v>
      </c>
    </row>
    <row r="6" customFormat="false" ht="51" hidden="false" customHeight="false" outlineLevel="0" collapsed="false">
      <c r="A6" s="12" t="n">
        <f aca="false">ROW()-1</f>
        <v>5</v>
      </c>
      <c r="B6" s="126" t="s">
        <v>709</v>
      </c>
      <c r="C6" s="127" t="s">
        <v>710</v>
      </c>
      <c r="D6" s="127" t="n">
        <v>1</v>
      </c>
      <c r="E6" s="28"/>
      <c r="F6" s="123" t="s">
        <v>110</v>
      </c>
      <c r="G6" s="19"/>
      <c r="H6" s="122" t="s">
        <v>20</v>
      </c>
      <c r="I6" s="19"/>
      <c r="J6" s="122" t="n">
        <v>96</v>
      </c>
      <c r="K6" s="19"/>
      <c r="L6" s="73"/>
      <c r="M6" s="19" t="s">
        <v>700</v>
      </c>
      <c r="N6" s="125" t="s">
        <v>711</v>
      </c>
      <c r="O6" s="125" t="s">
        <v>712</v>
      </c>
      <c r="P6" s="19" t="s">
        <v>92</v>
      </c>
    </row>
    <row r="7" customFormat="false" ht="15" hidden="false" customHeight="false" outlineLevel="0" collapsed="false">
      <c r="A7" s="12" t="n">
        <f aca="false">ROW()-1</f>
        <v>6</v>
      </c>
      <c r="B7" s="126" t="s">
        <v>713</v>
      </c>
      <c r="C7" s="127" t="s">
        <v>714</v>
      </c>
      <c r="D7" s="127" t="n">
        <v>3</v>
      </c>
      <c r="E7" s="28"/>
      <c r="F7" s="128" t="s">
        <v>18</v>
      </c>
      <c r="G7" s="19"/>
      <c r="H7" s="122" t="s">
        <v>20</v>
      </c>
      <c r="I7" s="19"/>
      <c r="J7" s="122" t="n">
        <v>64</v>
      </c>
      <c r="K7" s="19"/>
      <c r="L7" s="73"/>
      <c r="M7" s="19" t="s">
        <v>700</v>
      </c>
      <c r="N7" s="125" t="s">
        <v>711</v>
      </c>
      <c r="O7" s="125" t="s">
        <v>712</v>
      </c>
      <c r="P7" s="19" t="s">
        <v>92</v>
      </c>
    </row>
    <row r="8" customFormat="false" ht="25.5" hidden="false" customHeight="false" outlineLevel="0" collapsed="false">
      <c r="A8" s="12" t="n">
        <f aca="false">ROW()-1</f>
        <v>7</v>
      </c>
      <c r="B8" s="129" t="s">
        <v>715</v>
      </c>
      <c r="C8" s="130" t="s">
        <v>716</v>
      </c>
      <c r="D8" s="127" t="s">
        <v>717</v>
      </c>
      <c r="E8" s="28"/>
      <c r="F8" s="130" t="s">
        <v>110</v>
      </c>
      <c r="G8" s="19"/>
      <c r="H8" s="129" t="s">
        <v>718</v>
      </c>
      <c r="I8" s="19"/>
      <c r="J8" s="126" t="n">
        <v>96</v>
      </c>
      <c r="K8" s="19"/>
      <c r="L8" s="73"/>
      <c r="M8" s="19" t="s">
        <v>700</v>
      </c>
      <c r="N8" s="125" t="s">
        <v>711</v>
      </c>
      <c r="O8" s="26" t="s">
        <v>712</v>
      </c>
      <c r="P8" s="19" t="s">
        <v>92</v>
      </c>
    </row>
    <row r="9" customFormat="false" ht="25.5" hidden="false" customHeight="false" outlineLevel="0" collapsed="false">
      <c r="A9" s="12" t="n">
        <f aca="false">ROW()-1</f>
        <v>8</v>
      </c>
      <c r="B9" s="126" t="s">
        <v>719</v>
      </c>
      <c r="C9" s="127" t="s">
        <v>720</v>
      </c>
      <c r="D9" s="127" t="n">
        <v>3</v>
      </c>
      <c r="E9" s="28"/>
      <c r="F9" s="130" t="s">
        <v>18</v>
      </c>
      <c r="G9" s="19"/>
      <c r="H9" s="129" t="s">
        <v>718</v>
      </c>
      <c r="I9" s="19"/>
      <c r="J9" s="125" t="n">
        <v>64</v>
      </c>
      <c r="K9" s="19"/>
      <c r="L9" s="73"/>
      <c r="M9" s="19" t="s">
        <v>700</v>
      </c>
      <c r="N9" s="126" t="s">
        <v>721</v>
      </c>
      <c r="O9" s="126" t="s">
        <v>722</v>
      </c>
      <c r="P9" s="19"/>
    </row>
    <row r="10" customFormat="false" ht="51" hidden="false" customHeight="false" outlineLevel="0" collapsed="false">
      <c r="A10" s="12" t="n">
        <f aca="false">ROW()-1</f>
        <v>9</v>
      </c>
      <c r="B10" s="131" t="s">
        <v>723</v>
      </c>
      <c r="C10" s="127" t="s">
        <v>724</v>
      </c>
      <c r="D10" s="127" t="s">
        <v>717</v>
      </c>
      <c r="E10" s="28"/>
      <c r="F10" s="132" t="s">
        <v>93</v>
      </c>
      <c r="G10" s="19"/>
      <c r="H10" s="129" t="s">
        <v>718</v>
      </c>
      <c r="I10" s="19"/>
      <c r="J10" s="129" t="n">
        <v>80</v>
      </c>
      <c r="K10" s="19"/>
      <c r="L10" s="73"/>
      <c r="M10" s="19" t="s">
        <v>700</v>
      </c>
      <c r="N10" s="126" t="s">
        <v>721</v>
      </c>
      <c r="O10" s="126" t="s">
        <v>722</v>
      </c>
      <c r="P10" s="19"/>
    </row>
    <row r="11" customFormat="false" ht="15" hidden="false" customHeight="false" outlineLevel="0" collapsed="false">
      <c r="A11" s="12" t="n">
        <f aca="false">ROW()-1</f>
        <v>10</v>
      </c>
      <c r="B11" s="126" t="s">
        <v>725</v>
      </c>
      <c r="C11" s="124" t="s">
        <v>726</v>
      </c>
      <c r="D11" s="124" t="n">
        <v>1</v>
      </c>
      <c r="E11" s="28"/>
      <c r="F11" s="123" t="s">
        <v>93</v>
      </c>
      <c r="G11" s="19"/>
      <c r="H11" s="16" t="s">
        <v>130</v>
      </c>
      <c r="I11" s="19"/>
      <c r="J11" s="122" t="n">
        <v>75</v>
      </c>
      <c r="K11" s="19"/>
      <c r="L11" s="73"/>
      <c r="M11" s="19" t="s">
        <v>700</v>
      </c>
      <c r="N11" s="125" t="s">
        <v>727</v>
      </c>
      <c r="O11" s="125" t="s">
        <v>728</v>
      </c>
      <c r="P11" s="19" t="s">
        <v>25</v>
      </c>
    </row>
    <row r="12" customFormat="false" ht="25.5" hidden="false" customHeight="false" outlineLevel="0" collapsed="false">
      <c r="A12" s="12" t="n">
        <f aca="false">ROW()-1</f>
        <v>11</v>
      </c>
      <c r="B12" s="126" t="s">
        <v>729</v>
      </c>
      <c r="C12" s="123" t="s">
        <v>716</v>
      </c>
      <c r="D12" s="124" t="n">
        <v>1</v>
      </c>
      <c r="E12" s="28"/>
      <c r="F12" s="123" t="s">
        <v>110</v>
      </c>
      <c r="G12" s="19"/>
      <c r="H12" s="122" t="s">
        <v>20</v>
      </c>
      <c r="I12" s="19"/>
      <c r="J12" s="122" t="n">
        <v>96</v>
      </c>
      <c r="K12" s="19"/>
      <c r="L12" s="73"/>
      <c r="M12" s="19" t="s">
        <v>700</v>
      </c>
      <c r="N12" s="125" t="s">
        <v>730</v>
      </c>
      <c r="O12" s="125" t="s">
        <v>728</v>
      </c>
      <c r="P12" s="19" t="s">
        <v>92</v>
      </c>
    </row>
    <row r="13" customFormat="false" ht="25.5" hidden="false" customHeight="false" outlineLevel="0" collapsed="false">
      <c r="A13" s="12" t="n">
        <f aca="false">ROW()-1</f>
        <v>12</v>
      </c>
      <c r="B13" s="126" t="s">
        <v>731</v>
      </c>
      <c r="C13" s="127" t="s">
        <v>732</v>
      </c>
      <c r="D13" s="127" t="n">
        <v>3</v>
      </c>
      <c r="E13" s="28"/>
      <c r="F13" s="128" t="s">
        <v>110</v>
      </c>
      <c r="G13" s="19"/>
      <c r="H13" s="129" t="s">
        <v>718</v>
      </c>
      <c r="I13" s="19"/>
      <c r="J13" s="122" t="n">
        <v>96</v>
      </c>
      <c r="K13" s="19"/>
      <c r="L13" s="73"/>
      <c r="M13" s="19" t="s">
        <v>700</v>
      </c>
      <c r="N13" s="125" t="s">
        <v>730</v>
      </c>
      <c r="O13" s="125" t="s">
        <v>728</v>
      </c>
      <c r="P13" s="19" t="s">
        <v>92</v>
      </c>
    </row>
    <row r="14" customFormat="false" ht="15" hidden="false" customHeight="false" outlineLevel="0" collapsed="false">
      <c r="A14" s="12" t="n">
        <f aca="false">ROW()-1</f>
        <v>13</v>
      </c>
      <c r="B14" s="126" t="s">
        <v>733</v>
      </c>
      <c r="C14" s="127" t="s">
        <v>704</v>
      </c>
      <c r="D14" s="127" t="n">
        <v>1</v>
      </c>
      <c r="E14" s="28"/>
      <c r="F14" s="128" t="s">
        <v>179</v>
      </c>
      <c r="G14" s="19"/>
      <c r="H14" s="122" t="s">
        <v>20</v>
      </c>
      <c r="I14" s="19"/>
      <c r="J14" s="122" t="n">
        <v>40</v>
      </c>
      <c r="K14" s="19"/>
      <c r="L14" s="73"/>
      <c r="M14" s="19" t="s">
        <v>700</v>
      </c>
      <c r="N14" s="125" t="s">
        <v>734</v>
      </c>
      <c r="O14" s="125" t="s">
        <v>735</v>
      </c>
      <c r="P14" s="19"/>
    </row>
    <row r="15" customFormat="false" ht="15" hidden="false" customHeight="false" outlineLevel="0" collapsed="false">
      <c r="A15" s="12" t="n">
        <f aca="false">ROW()-1</f>
        <v>14</v>
      </c>
      <c r="B15" s="122" t="s">
        <v>736</v>
      </c>
      <c r="C15" s="123" t="s">
        <v>737</v>
      </c>
      <c r="D15" s="124" t="n">
        <v>4</v>
      </c>
      <c r="E15" s="28"/>
      <c r="F15" s="123" t="s">
        <v>179</v>
      </c>
      <c r="G15" s="19"/>
      <c r="H15" s="122" t="s">
        <v>20</v>
      </c>
      <c r="I15" s="19"/>
      <c r="J15" s="122" t="n">
        <v>48</v>
      </c>
      <c r="K15" s="19"/>
      <c r="L15" s="73"/>
      <c r="M15" s="19" t="s">
        <v>700</v>
      </c>
      <c r="N15" s="125" t="s">
        <v>734</v>
      </c>
      <c r="O15" s="125" t="s">
        <v>735</v>
      </c>
      <c r="P15" s="19"/>
    </row>
    <row r="16" customFormat="false" ht="25.5" hidden="false" customHeight="false" outlineLevel="0" collapsed="false">
      <c r="A16" s="12" t="n">
        <f aca="false">ROW()-1</f>
        <v>15</v>
      </c>
      <c r="B16" s="126" t="s">
        <v>738</v>
      </c>
      <c r="C16" s="124" t="s">
        <v>708</v>
      </c>
      <c r="D16" s="124" t="n">
        <v>1</v>
      </c>
      <c r="E16" s="28"/>
      <c r="F16" s="124" t="s">
        <v>179</v>
      </c>
      <c r="G16" s="19"/>
      <c r="H16" s="122" t="s">
        <v>20</v>
      </c>
      <c r="I16" s="19"/>
      <c r="J16" s="125" t="n">
        <v>48</v>
      </c>
      <c r="K16" s="19"/>
      <c r="L16" s="73"/>
      <c r="M16" s="19" t="s">
        <v>700</v>
      </c>
      <c r="N16" s="125" t="s">
        <v>734</v>
      </c>
      <c r="O16" s="125" t="s">
        <v>735</v>
      </c>
      <c r="P16" s="19" t="s">
        <v>137</v>
      </c>
    </row>
    <row r="17" customFormat="false" ht="15" hidden="false" customHeight="false" outlineLevel="0" collapsed="false">
      <c r="A17" s="12" t="n">
        <f aca="false">ROW()-1</f>
        <v>16</v>
      </c>
      <c r="B17" s="126" t="s">
        <v>739</v>
      </c>
      <c r="C17" s="124" t="s">
        <v>708</v>
      </c>
      <c r="D17" s="124" t="n">
        <v>3</v>
      </c>
      <c r="E17" s="28"/>
      <c r="F17" s="123" t="s">
        <v>18</v>
      </c>
      <c r="G17" s="19"/>
      <c r="H17" s="122" t="s">
        <v>20</v>
      </c>
      <c r="I17" s="19"/>
      <c r="J17" s="122" t="n">
        <v>64</v>
      </c>
      <c r="K17" s="19"/>
      <c r="L17" s="73"/>
      <c r="M17" s="19" t="s">
        <v>700</v>
      </c>
      <c r="N17" s="125" t="s">
        <v>734</v>
      </c>
      <c r="O17" s="125" t="s">
        <v>735</v>
      </c>
      <c r="P17" s="19" t="s">
        <v>92</v>
      </c>
    </row>
    <row r="18" customFormat="false" ht="15" hidden="false" customHeight="false" outlineLevel="0" collapsed="false">
      <c r="A18" s="12" t="n">
        <f aca="false">ROW()-1</f>
        <v>17</v>
      </c>
      <c r="B18" s="126" t="s">
        <v>740</v>
      </c>
      <c r="C18" s="124" t="s">
        <v>741</v>
      </c>
      <c r="D18" s="124" t="n">
        <v>1</v>
      </c>
      <c r="E18" s="28"/>
      <c r="F18" s="123" t="s">
        <v>93</v>
      </c>
      <c r="G18" s="19"/>
      <c r="H18" s="16" t="s">
        <v>130</v>
      </c>
      <c r="I18" s="19"/>
      <c r="J18" s="122" t="n">
        <v>75</v>
      </c>
      <c r="K18" s="19"/>
      <c r="L18" s="73"/>
      <c r="M18" s="19" t="s">
        <v>700</v>
      </c>
      <c r="N18" s="133" t="s">
        <v>579</v>
      </c>
      <c r="O18" s="133" t="s">
        <v>257</v>
      </c>
      <c r="P18" s="19"/>
    </row>
    <row r="19" customFormat="false" ht="15" hidden="false" customHeight="false" outlineLevel="0" collapsed="false">
      <c r="A19" s="12" t="n">
        <f aca="false">ROW()-1</f>
        <v>18</v>
      </c>
      <c r="B19" s="122" t="s">
        <v>740</v>
      </c>
      <c r="C19" s="123" t="s">
        <v>742</v>
      </c>
      <c r="D19" s="124" t="n">
        <v>1</v>
      </c>
      <c r="E19" s="28"/>
      <c r="F19" s="123" t="s">
        <v>93</v>
      </c>
      <c r="G19" s="19"/>
      <c r="H19" s="16" t="s">
        <v>130</v>
      </c>
      <c r="I19" s="19"/>
      <c r="J19" s="122" t="n">
        <v>75</v>
      </c>
      <c r="K19" s="19"/>
      <c r="L19" s="73"/>
      <c r="M19" s="19" t="s">
        <v>700</v>
      </c>
      <c r="N19" s="125" t="s">
        <v>320</v>
      </c>
      <c r="O19" s="125" t="s">
        <v>321</v>
      </c>
      <c r="P19" s="19" t="s">
        <v>137</v>
      </c>
    </row>
    <row r="20" customFormat="false" ht="25.5" hidden="false" customHeight="false" outlineLevel="0" collapsed="false">
      <c r="A20" s="12" t="n">
        <f aca="false">ROW()-1</f>
        <v>19</v>
      </c>
      <c r="B20" s="126" t="s">
        <v>743</v>
      </c>
      <c r="C20" s="123" t="s">
        <v>708</v>
      </c>
      <c r="D20" s="124" t="n">
        <v>1</v>
      </c>
      <c r="E20" s="28"/>
      <c r="F20" s="123" t="s">
        <v>179</v>
      </c>
      <c r="G20" s="19"/>
      <c r="H20" s="122" t="s">
        <v>20</v>
      </c>
      <c r="I20" s="19"/>
      <c r="J20" s="122" t="n">
        <v>48</v>
      </c>
      <c r="K20" s="19"/>
      <c r="L20" s="73"/>
      <c r="M20" s="19" t="s">
        <v>700</v>
      </c>
      <c r="N20" s="125" t="s">
        <v>320</v>
      </c>
      <c r="O20" s="125" t="s">
        <v>321</v>
      </c>
      <c r="P20" s="19" t="s">
        <v>137</v>
      </c>
    </row>
    <row r="21" customFormat="false" ht="51" hidden="false" customHeight="false" outlineLevel="0" collapsed="false">
      <c r="A21" s="12" t="n">
        <f aca="false">ROW()-1</f>
        <v>20</v>
      </c>
      <c r="B21" s="126" t="s">
        <v>744</v>
      </c>
      <c r="C21" s="127" t="s">
        <v>710</v>
      </c>
      <c r="D21" s="127" t="n">
        <v>1</v>
      </c>
      <c r="E21" s="28"/>
      <c r="F21" s="123" t="s">
        <v>110</v>
      </c>
      <c r="G21" s="19"/>
      <c r="H21" s="122" t="s">
        <v>20</v>
      </c>
      <c r="I21" s="19"/>
      <c r="J21" s="122" t="n">
        <v>96</v>
      </c>
      <c r="K21" s="19"/>
      <c r="L21" s="73"/>
      <c r="M21" s="19" t="s">
        <v>700</v>
      </c>
      <c r="N21" s="125" t="s">
        <v>745</v>
      </c>
      <c r="O21" s="125" t="s">
        <v>746</v>
      </c>
      <c r="P21" s="19" t="s">
        <v>92</v>
      </c>
    </row>
    <row r="22" customFormat="false" ht="25.5" hidden="false" customHeight="false" outlineLevel="0" collapsed="false">
      <c r="A22" s="12" t="n">
        <f aca="false">ROW()-1</f>
        <v>21</v>
      </c>
      <c r="B22" s="126" t="s">
        <v>747</v>
      </c>
      <c r="C22" s="124" t="s">
        <v>741</v>
      </c>
      <c r="D22" s="124" t="n">
        <v>1</v>
      </c>
      <c r="E22" s="28"/>
      <c r="F22" s="123" t="s">
        <v>110</v>
      </c>
      <c r="G22" s="19"/>
      <c r="H22" s="16" t="s">
        <v>130</v>
      </c>
      <c r="I22" s="19"/>
      <c r="J22" s="122" t="n">
        <v>90</v>
      </c>
      <c r="K22" s="19"/>
      <c r="L22" s="73"/>
      <c r="M22" s="19" t="s">
        <v>700</v>
      </c>
      <c r="N22" s="125" t="s">
        <v>745</v>
      </c>
      <c r="O22" s="125" t="s">
        <v>746</v>
      </c>
      <c r="P22" s="19" t="s">
        <v>92</v>
      </c>
    </row>
    <row r="23" customFormat="false" ht="25.5" hidden="false" customHeight="false" outlineLevel="0" collapsed="false">
      <c r="A23" s="12" t="n">
        <f aca="false">ROW()-1</f>
        <v>22</v>
      </c>
      <c r="B23" s="126" t="s">
        <v>725</v>
      </c>
      <c r="C23" s="132" t="s">
        <v>748</v>
      </c>
      <c r="D23" s="130" t="n">
        <v>1</v>
      </c>
      <c r="E23" s="28"/>
      <c r="F23" s="132" t="s">
        <v>93</v>
      </c>
      <c r="G23" s="19"/>
      <c r="H23" s="129" t="s">
        <v>718</v>
      </c>
      <c r="I23" s="19"/>
      <c r="J23" s="134" t="n">
        <v>80</v>
      </c>
      <c r="K23" s="19"/>
      <c r="L23" s="73"/>
      <c r="M23" s="19" t="s">
        <v>700</v>
      </c>
      <c r="N23" s="125" t="s">
        <v>745</v>
      </c>
      <c r="O23" s="125" t="s">
        <v>746</v>
      </c>
      <c r="P23" s="19" t="s">
        <v>25</v>
      </c>
    </row>
    <row r="24" customFormat="false" ht="15" hidden="false" customHeight="false" outlineLevel="0" collapsed="false">
      <c r="A24" s="12" t="n">
        <f aca="false">ROW()-1</f>
        <v>23</v>
      </c>
      <c r="B24" s="126" t="s">
        <v>749</v>
      </c>
      <c r="C24" s="124" t="s">
        <v>708</v>
      </c>
      <c r="D24" s="124" t="n">
        <v>3</v>
      </c>
      <c r="E24" s="28"/>
      <c r="F24" s="123" t="s">
        <v>18</v>
      </c>
      <c r="G24" s="19"/>
      <c r="H24" s="122" t="s">
        <v>20</v>
      </c>
      <c r="I24" s="19"/>
      <c r="J24" s="122" t="n">
        <v>64</v>
      </c>
      <c r="K24" s="19"/>
      <c r="L24" s="73"/>
      <c r="M24" s="19" t="s">
        <v>700</v>
      </c>
      <c r="N24" s="126" t="s">
        <v>750</v>
      </c>
      <c r="O24" s="126" t="s">
        <v>751</v>
      </c>
      <c r="P24" s="19" t="s">
        <v>92</v>
      </c>
    </row>
    <row r="25" customFormat="false" ht="51" hidden="false" customHeight="false" outlineLevel="0" collapsed="false">
      <c r="A25" s="92" t="n">
        <f aca="false">ROW()-1</f>
        <v>24</v>
      </c>
      <c r="B25" s="135" t="s">
        <v>752</v>
      </c>
      <c r="C25" s="136" t="s">
        <v>710</v>
      </c>
      <c r="D25" s="137" t="n">
        <v>1</v>
      </c>
      <c r="E25" s="138"/>
      <c r="F25" s="136" t="s">
        <v>110</v>
      </c>
      <c r="G25" s="97"/>
      <c r="H25" s="139" t="s">
        <v>20</v>
      </c>
      <c r="I25" s="97"/>
      <c r="J25" s="139" t="n">
        <v>96</v>
      </c>
      <c r="K25" s="97"/>
      <c r="L25" s="140"/>
      <c r="M25" s="97" t="s">
        <v>700</v>
      </c>
      <c r="N25" s="135" t="s">
        <v>750</v>
      </c>
      <c r="O25" s="135" t="s">
        <v>751</v>
      </c>
      <c r="P25" s="97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1" topLeftCell="A2" activePane="bottomLeft" state="frozen"/>
      <selection pane="topLeft" activeCell="A1" activeCellId="0" sqref="A1"/>
      <selection pane="bottomLeft" activeCell="A123" activeCellId="0" sqref="A123"/>
    </sheetView>
  </sheetViews>
  <sheetFormatPr defaultRowHeight="15"/>
  <cols>
    <col collapsed="false" hidden="false" max="1" min="1" style="0" width="4.86224489795918"/>
    <col collapsed="false" hidden="false" max="3" min="3" style="0" width="15.9132653061224"/>
    <col collapsed="false" hidden="false" max="4" min="4" style="0" width="22.1122448979592"/>
    <col collapsed="false" hidden="false" max="5" min="5" style="0" width="5.52551020408163"/>
    <col collapsed="false" hidden="false" max="6" min="6" style="0" width="6.95408163265306"/>
    <col collapsed="false" hidden="false" max="7" min="7" style="0" width="5.23979591836735"/>
    <col collapsed="false" hidden="false" max="8" min="8" style="0" width="7.81122448979592"/>
    <col collapsed="false" hidden="false" max="9" min="9" style="0" width="7.23469387755102"/>
    <col collapsed="false" hidden="false" max="10" min="10" style="0" width="7.90816326530612"/>
    <col collapsed="false" hidden="false" max="11" min="11" style="0" width="6.5765306122449"/>
    <col collapsed="false" hidden="false" max="12" min="12" style="0" width="4.86224489795918"/>
    <col collapsed="false" hidden="false" max="13" min="13" style="0" width="5.52551020408163"/>
    <col collapsed="false" hidden="false" max="14" min="14" style="0" width="10.9591836734694"/>
    <col collapsed="false" hidden="false" max="15" min="15" style="0" width="8.6734693877551"/>
    <col collapsed="false" hidden="false" max="16" min="16" style="0" width="10.6734693877551"/>
    <col collapsed="false" hidden="false" max="18" min="17" style="0" width="7.81122448979592"/>
    <col collapsed="false" hidden="false" max="19" min="19" style="76" width="11.8163265306122"/>
    <col collapsed="false" hidden="false" max="20" min="20" style="76" width="19.6275510204082"/>
  </cols>
  <sheetData>
    <row r="1" customFormat="false" ht="37.2" hidden="false" customHeight="false" outlineLevel="0" collapsed="false">
      <c r="A1" s="141" t="s">
        <v>753</v>
      </c>
      <c r="B1" s="141" t="s">
        <v>754</v>
      </c>
      <c r="C1" s="141" t="s">
        <v>755</v>
      </c>
      <c r="D1" s="141" t="s">
        <v>756</v>
      </c>
      <c r="E1" s="141" t="s">
        <v>757</v>
      </c>
      <c r="F1" s="142" t="s">
        <v>758</v>
      </c>
      <c r="G1" s="143" t="s">
        <v>759</v>
      </c>
      <c r="H1" s="144" t="s">
        <v>760</v>
      </c>
      <c r="I1" s="143" t="s">
        <v>761</v>
      </c>
      <c r="J1" s="143" t="s">
        <v>762</v>
      </c>
      <c r="K1" s="143" t="s">
        <v>763</v>
      </c>
      <c r="L1" s="143" t="s">
        <v>700</v>
      </c>
      <c r="M1" s="145" t="s">
        <v>764</v>
      </c>
      <c r="N1" s="146" t="s">
        <v>765</v>
      </c>
      <c r="O1" s="147" t="s">
        <v>766</v>
      </c>
      <c r="P1" s="148" t="s">
        <v>767</v>
      </c>
      <c r="Q1" s="148" t="s">
        <v>768</v>
      </c>
      <c r="R1" s="149" t="s">
        <v>769</v>
      </c>
      <c r="S1" s="149" t="s">
        <v>770</v>
      </c>
      <c r="T1" s="149" t="s">
        <v>771</v>
      </c>
    </row>
    <row r="2" customFormat="false" ht="13.8" hidden="false" customHeight="false" outlineLevel="0" collapsed="false">
      <c r="A2" s="150" t="n">
        <f aca="false">ROW()-1</f>
        <v>1</v>
      </c>
      <c r="B2" s="15" t="s">
        <v>772</v>
      </c>
      <c r="C2" s="15" t="s">
        <v>773</v>
      </c>
      <c r="D2" s="79" t="s">
        <v>630</v>
      </c>
      <c r="E2" s="151" t="n">
        <v>40</v>
      </c>
      <c r="F2" s="152" t="n">
        <f aca="false">COUNTIF(OBLIGATORIAS!$O$2:$O$147,D2)</f>
        <v>2</v>
      </c>
      <c r="G2" s="152"/>
      <c r="H2" s="152" t="n">
        <f aca="false">COUNTIF(OPTATIVAS!$O$2:$O$70,D2)</f>
        <v>0</v>
      </c>
      <c r="I2" s="152"/>
      <c r="J2" s="152" t="n">
        <f aca="false">COUNTIF(POSGRADO!$O$2:$O$50,D2)</f>
        <v>1</v>
      </c>
      <c r="K2" s="152"/>
      <c r="L2" s="46" t="n">
        <f aca="false">COUNTIF(FIQ!$O$2:$O$25,D2)</f>
        <v>0</v>
      </c>
      <c r="M2" s="153" t="n">
        <f aca="false">F2+H2+J2+L2+(G2+I2+K2)/2</f>
        <v>3</v>
      </c>
      <c r="N2" s="152" t="n">
        <f aca="false">SUMIF(OBLIGATORIAS!$O$2:$O$147,D2,OBLIGATORIAS!$J$2:$J$147)</f>
        <v>147</v>
      </c>
      <c r="O2" s="150" t="n">
        <f aca="false">SUMIF(OPTATIVAS!$O$2:$O$70,D2,OPTATIVAS!$J$2:$J$70)</f>
        <v>0</v>
      </c>
      <c r="P2" s="150" t="n">
        <f aca="false">SUMIF(POSGRADO!$O$2:$O$50,D2,POSGRADO!$J$2:$J$50)</f>
        <v>60</v>
      </c>
      <c r="Q2" s="150" t="n">
        <f aca="false">SUMIF(FIQ!$O$2:$O$25,D2,FIQ!$J$2:$J$25)</f>
        <v>0</v>
      </c>
      <c r="R2" s="154" t="n">
        <f aca="false">SUM(N2:Q2)</f>
        <v>207</v>
      </c>
      <c r="S2" s="155" t="s">
        <v>774</v>
      </c>
      <c r="T2" s="155"/>
    </row>
    <row r="3" customFormat="false" ht="13.8" hidden="false" customHeight="false" outlineLevel="0" collapsed="false">
      <c r="A3" s="150" t="n">
        <f aca="false">ROW()-1</f>
        <v>2</v>
      </c>
      <c r="B3" s="15" t="s">
        <v>775</v>
      </c>
      <c r="C3" s="15" t="s">
        <v>149</v>
      </c>
      <c r="D3" s="79" t="s">
        <v>776</v>
      </c>
      <c r="E3" s="151" t="n">
        <v>40</v>
      </c>
      <c r="F3" s="152" t="n">
        <f aca="false">COUNTIF(OBLIGATORIAS!$O$2:$O$147,D3)</f>
        <v>2</v>
      </c>
      <c r="G3" s="152"/>
      <c r="H3" s="152" t="n">
        <f aca="false">COUNTIF(OPTATIVAS!$O$2:$O$70,D3)</f>
        <v>0</v>
      </c>
      <c r="I3" s="152"/>
      <c r="J3" s="152" t="n">
        <f aca="false">COUNTIF(POSGRADO!$O$2:$O$50,D3)</f>
        <v>0</v>
      </c>
      <c r="K3" s="152"/>
      <c r="L3" s="46" t="n">
        <f aca="false">COUNTIF(FIQ!$O$2:$O$25,D3)</f>
        <v>0</v>
      </c>
      <c r="M3" s="153" t="n">
        <f aca="false">F3+H3+J3+L3+(G3+I3+K3)/2</f>
        <v>2</v>
      </c>
      <c r="N3" s="152" t="n">
        <f aca="false">SUMIF(OBLIGATORIAS!$O$2:$O$147,D3,OBLIGATORIAS!$J$2:$J$147)</f>
        <v>139</v>
      </c>
      <c r="O3" s="150" t="n">
        <f aca="false">SUMIF(OPTATIVAS!$O$2:$O$70,D3,OPTATIVAS!$J$2:$J$70)</f>
        <v>0</v>
      </c>
      <c r="P3" s="150" t="n">
        <f aca="false">SUMIF(POSGRADO!$O$2:$O$50,D3,POSGRADO!$J$2:$J$50)</f>
        <v>0</v>
      </c>
      <c r="Q3" s="150" t="n">
        <f aca="false">SUMIF(FIQ!$O$2:$O$25,D3,FIQ!$J$2:$J$25)</f>
        <v>0</v>
      </c>
      <c r="R3" s="154" t="n">
        <f aca="false">SUM(N3:Q3)</f>
        <v>139</v>
      </c>
      <c r="S3" s="155"/>
      <c r="T3" s="155"/>
    </row>
    <row r="4" customFormat="false" ht="13.8" hidden="false" customHeight="false" outlineLevel="0" collapsed="false">
      <c r="A4" s="150" t="n">
        <f aca="false">ROW()-1</f>
        <v>3</v>
      </c>
      <c r="B4" s="15" t="s">
        <v>777</v>
      </c>
      <c r="C4" s="15" t="s">
        <v>778</v>
      </c>
      <c r="D4" s="79" t="s">
        <v>779</v>
      </c>
      <c r="E4" s="151" t="n">
        <v>40</v>
      </c>
      <c r="F4" s="152" t="n">
        <f aca="false">COUNTIF(OBLIGATORIAS!$O$2:$O$147,D4)</f>
        <v>3</v>
      </c>
      <c r="G4" s="152"/>
      <c r="H4" s="152" t="n">
        <f aca="false">COUNTIF(OPTATIVAS!$O$2:$O$70,D4)</f>
        <v>0</v>
      </c>
      <c r="I4" s="152"/>
      <c r="J4" s="152" t="n">
        <f aca="false">COUNTIF(POSGRADO!$O$2:$O$50,D4)</f>
        <v>0</v>
      </c>
      <c r="K4" s="152"/>
      <c r="L4" s="46" t="n">
        <f aca="false">COUNTIF(FIQ!$O$2:$O$25,D4)</f>
        <v>0</v>
      </c>
      <c r="M4" s="153" t="n">
        <f aca="false">F4+H4+J4+L4+(G4+I4+K4)/2</f>
        <v>3</v>
      </c>
      <c r="N4" s="152" t="n">
        <f aca="false">SUMIF(OBLIGATORIAS!$O$2:$O$147,D4,OBLIGATORIAS!$J$2:$J$147)</f>
        <v>222</v>
      </c>
      <c r="O4" s="150" t="n">
        <f aca="false">SUMIF(OPTATIVAS!$O$2:$O$70,D4,OPTATIVAS!$J$2:$J$70)</f>
        <v>0</v>
      </c>
      <c r="P4" s="150" t="n">
        <f aca="false">SUMIF(POSGRADO!$O$2:$O$50,D4,POSGRADO!$J$2:$J$50)</f>
        <v>0</v>
      </c>
      <c r="Q4" s="150" t="n">
        <f aca="false">SUMIF(FIQ!$O$2:$O$25,D4,FIQ!$J$2:$J$25)</f>
        <v>0</v>
      </c>
      <c r="R4" s="154" t="n">
        <f aca="false">SUM(N4:Q4)</f>
        <v>222</v>
      </c>
      <c r="S4" s="155"/>
      <c r="T4" s="155"/>
    </row>
    <row r="5" customFormat="false" ht="13.8" hidden="false" customHeight="false" outlineLevel="0" collapsed="false">
      <c r="A5" s="150" t="n">
        <f aca="false">ROW()-1</f>
        <v>4</v>
      </c>
      <c r="B5" s="15" t="s">
        <v>780</v>
      </c>
      <c r="C5" s="15" t="s">
        <v>781</v>
      </c>
      <c r="D5" s="79" t="s">
        <v>782</v>
      </c>
      <c r="E5" s="151" t="n">
        <v>40</v>
      </c>
      <c r="F5" s="152" t="n">
        <f aca="false">COUNTIF(OBLIGATORIAS!$O$2:$O$147,D5)</f>
        <v>4</v>
      </c>
      <c r="G5" s="152"/>
      <c r="H5" s="152" t="n">
        <f aca="false">COUNTIF(OPTATIVAS!$O$2:$O$70,D5)</f>
        <v>0</v>
      </c>
      <c r="I5" s="152"/>
      <c r="J5" s="152" t="n">
        <f aca="false">COUNTIF(POSGRADO!$O$2:$O$50,D5)</f>
        <v>0</v>
      </c>
      <c r="K5" s="152"/>
      <c r="L5" s="46" t="n">
        <f aca="false">COUNTIF(FIQ!$O$2:$O$25,D5)</f>
        <v>0</v>
      </c>
      <c r="M5" s="153" t="n">
        <f aca="false">F5+H5+J5+L5+(G5+I5+K5)/2</f>
        <v>4</v>
      </c>
      <c r="N5" s="152" t="n">
        <f aca="false">SUMIF(OBLIGATORIAS!$O$2:$O$147,D5,OBLIGATORIAS!$J$2:$J$147)</f>
        <v>289</v>
      </c>
      <c r="O5" s="150" t="n">
        <f aca="false">SUMIF(OPTATIVAS!$O$2:$O$70,D5,OPTATIVAS!$J$2:$J$70)</f>
        <v>0</v>
      </c>
      <c r="P5" s="150" t="n">
        <f aca="false">SUMIF(POSGRADO!$O$2:$O$50,D5,POSGRADO!$J$2:$J$50)</f>
        <v>0</v>
      </c>
      <c r="Q5" s="150" t="n">
        <f aca="false">SUMIF(FIQ!$O$2:$O$25,D5,FIQ!$J$2:$J$25)</f>
        <v>0</v>
      </c>
      <c r="R5" s="154" t="n">
        <f aca="false">SUM(N5:Q5)</f>
        <v>289</v>
      </c>
      <c r="S5" s="155"/>
      <c r="T5" s="155"/>
    </row>
    <row r="6" customFormat="false" ht="13.8" hidden="false" customHeight="false" outlineLevel="0" collapsed="false">
      <c r="A6" s="150" t="n">
        <f aca="false">ROW()-1</f>
        <v>5</v>
      </c>
      <c r="B6" s="15" t="s">
        <v>777</v>
      </c>
      <c r="C6" s="15" t="s">
        <v>783</v>
      </c>
      <c r="D6" s="79" t="s">
        <v>784</v>
      </c>
      <c r="E6" s="151" t="n">
        <v>40</v>
      </c>
      <c r="F6" s="152" t="n">
        <f aca="false">COUNTIF(OBLIGATORIAS!$O$2:$O$147,D6)</f>
        <v>3</v>
      </c>
      <c r="G6" s="152"/>
      <c r="H6" s="152" t="n">
        <f aca="false">COUNTIF(OPTATIVAS!$O$2:$O$70,D6)</f>
        <v>0</v>
      </c>
      <c r="I6" s="156" t="n">
        <v>1</v>
      </c>
      <c r="J6" s="152" t="n">
        <f aca="false">COUNTIF(POSGRADO!$O$2:$O$50,D6)</f>
        <v>0</v>
      </c>
      <c r="K6" s="152"/>
      <c r="L6" s="46" t="n">
        <f aca="false">COUNTIF(FIQ!$O$2:$O$25,D6)</f>
        <v>0</v>
      </c>
      <c r="M6" s="153" t="n">
        <f aca="false">F6+H6+J6+L6+(G6+I6+K6)/2</f>
        <v>3.5</v>
      </c>
      <c r="N6" s="152" t="n">
        <f aca="false">SUMIF(OBLIGATORIAS!$O$2:$O$147,D6,OBLIGATORIAS!$J$2:$J$147)</f>
        <v>140.5</v>
      </c>
      <c r="O6" s="150" t="n">
        <f aca="false">SUMIF(OPTATIVAS!$O$2:$O$70,D6,OPTATIVAS!$J$2:$J$70)+64/2</f>
        <v>32</v>
      </c>
      <c r="P6" s="150" t="n">
        <f aca="false">SUMIF(POSGRADO!$O$2:$O$50,D6,POSGRADO!$J$2:$J$50)</f>
        <v>0</v>
      </c>
      <c r="Q6" s="150" t="n">
        <f aca="false">SUMIF(FIQ!$O$2:$O$25,D6,FIQ!$J$2:$J$25)</f>
        <v>0</v>
      </c>
      <c r="R6" s="154" t="n">
        <f aca="false">SUM(N6:Q6)</f>
        <v>172.5</v>
      </c>
      <c r="S6" s="155"/>
      <c r="T6" s="155" t="s">
        <v>785</v>
      </c>
    </row>
    <row r="7" customFormat="false" ht="13.8" hidden="false" customHeight="false" outlineLevel="0" collapsed="false">
      <c r="A7" s="150"/>
      <c r="B7" s="15" t="s">
        <v>775</v>
      </c>
      <c r="C7" s="15" t="s">
        <v>786</v>
      </c>
      <c r="D7" s="79" t="s">
        <v>496</v>
      </c>
      <c r="E7" s="79"/>
      <c r="F7" s="152" t="n">
        <f aca="false">COUNTIF(OBLIGATORIAS!$O$2:$O$147,D7)</f>
        <v>0</v>
      </c>
      <c r="G7" s="152"/>
      <c r="H7" s="152" t="n">
        <f aca="false">COUNTIF(OPTATIVAS!$O$2:$O$70,D7)</f>
        <v>1</v>
      </c>
      <c r="I7" s="152"/>
      <c r="J7" s="152" t="n">
        <f aca="false">COUNTIF(POSGRADO!$O$2:$O$50,D7)</f>
        <v>1</v>
      </c>
      <c r="K7" s="157" t="n">
        <v>1</v>
      </c>
      <c r="L7" s="46" t="n">
        <f aca="false">COUNTIF(FIQ!$O$2:$O$25,D7)</f>
        <v>0</v>
      </c>
      <c r="M7" s="153" t="n">
        <f aca="false">F7+H7+J7+L7+(G7+I7+K7)/2</f>
        <v>2.5</v>
      </c>
      <c r="N7" s="152" t="n">
        <f aca="false">SUMIF(OBLIGATORIAS!$O$2:$O$147,D7,OBLIGATORIAS!$J$2:$J$147)</f>
        <v>0</v>
      </c>
      <c r="O7" s="150" t="n">
        <f aca="false">SUMIF(OPTATIVAS!$O$2:$O$70,D7,OPTATIVAS!$J$2:$J$70)</f>
        <v>60</v>
      </c>
      <c r="P7" s="150" t="n">
        <f aca="false">SUMIF(POSGRADO!$O$2:$O$50,D7,POSGRADO!$J$2:$J$50)+60/2</f>
        <v>90</v>
      </c>
      <c r="Q7" s="150" t="n">
        <f aca="false">SUMIF(FIQ!$O$2:$O$25,D7,FIQ!$J$2:$J$25)</f>
        <v>0</v>
      </c>
      <c r="R7" s="154" t="n">
        <f aca="false">SUM(N7:Q7)</f>
        <v>150</v>
      </c>
      <c r="S7" s="155"/>
      <c r="T7" s="155" t="s">
        <v>787</v>
      </c>
    </row>
    <row r="8" customFormat="false" ht="13.8" hidden="false" customHeight="false" outlineLevel="0" collapsed="false">
      <c r="A8" s="150" t="n">
        <f aca="false">ROW()-1</f>
        <v>7</v>
      </c>
      <c r="B8" s="15" t="s">
        <v>772</v>
      </c>
      <c r="C8" s="15" t="s">
        <v>528</v>
      </c>
      <c r="D8" s="79" t="s">
        <v>529</v>
      </c>
      <c r="E8" s="151" t="n">
        <v>40</v>
      </c>
      <c r="F8" s="152" t="n">
        <f aca="false">COUNTIF(OBLIGATORIAS!$O$2:$O$147,D8)</f>
        <v>1</v>
      </c>
      <c r="G8" s="152"/>
      <c r="H8" s="152" t="n">
        <f aca="false">COUNTIF(OPTATIVAS!$O$2:$O$70,D8)</f>
        <v>1</v>
      </c>
      <c r="I8" s="152"/>
      <c r="J8" s="152" t="n">
        <f aca="false">COUNTIF(POSGRADO!$O$2:$O$50,D8)</f>
        <v>0</v>
      </c>
      <c r="K8" s="152"/>
      <c r="L8" s="46" t="n">
        <f aca="false">COUNTIF(FIQ!$O$2:$O$25,D8)</f>
        <v>0</v>
      </c>
      <c r="M8" s="153" t="n">
        <f aca="false">F8+H8+J8+L8+(G8+I8+K8)/2</f>
        <v>2</v>
      </c>
      <c r="N8" s="152" t="n">
        <f aca="false">SUMIF(OBLIGATORIAS!$O$2:$O$147,D8,OBLIGATORIAS!$J$2:$J$147)</f>
        <v>67.5</v>
      </c>
      <c r="O8" s="150" t="n">
        <f aca="false">SUMIF(OPTATIVAS!$O$2:$O$70,D8,OPTATIVAS!$J$2:$J$70)</f>
        <v>67.5</v>
      </c>
      <c r="P8" s="150" t="n">
        <f aca="false">SUMIF(POSGRADO!$O$2:$O$50,D8,POSGRADO!$J$2:$J$50)</f>
        <v>0</v>
      </c>
      <c r="Q8" s="150" t="n">
        <f aca="false">SUMIF(FIQ!$O$2:$O$25,D8,FIQ!$J$2:$J$25)</f>
        <v>0</v>
      </c>
      <c r="R8" s="154" t="n">
        <f aca="false">SUM(N8:Q8)</f>
        <v>135</v>
      </c>
      <c r="S8" s="155" t="s">
        <v>774</v>
      </c>
      <c r="T8" s="155" t="s">
        <v>774</v>
      </c>
    </row>
    <row r="9" customFormat="false" ht="13.8" hidden="false" customHeight="false" outlineLevel="0" collapsed="false">
      <c r="A9" s="150" t="n">
        <f aca="false">ROW()-1</f>
        <v>8</v>
      </c>
      <c r="B9" s="15" t="s">
        <v>777</v>
      </c>
      <c r="C9" s="15" t="s">
        <v>788</v>
      </c>
      <c r="D9" s="79" t="s">
        <v>457</v>
      </c>
      <c r="E9" s="151" t="n">
        <v>40</v>
      </c>
      <c r="F9" s="152" t="n">
        <f aca="false">COUNTIF(OBLIGATORIAS!$O$2:$O$147,D9)</f>
        <v>2</v>
      </c>
      <c r="G9" s="152"/>
      <c r="H9" s="152" t="n">
        <f aca="false">COUNTIF(OPTATIVAS!$O$2:$O$70,D9)</f>
        <v>2</v>
      </c>
      <c r="I9" s="152"/>
      <c r="J9" s="152" t="n">
        <f aca="false">COUNTIF(POSGRADO!$O$2:$O$50,D9)</f>
        <v>0</v>
      </c>
      <c r="K9" s="152"/>
      <c r="L9" s="46" t="n">
        <f aca="false">COUNTIF(FIQ!$O$2:$O$25,D9)</f>
        <v>0</v>
      </c>
      <c r="M9" s="153" t="n">
        <f aca="false">F9+H9+J9+L9+(G9+I9+K9)/2</f>
        <v>4</v>
      </c>
      <c r="N9" s="152" t="n">
        <f aca="false">SUMIF(OBLIGATORIAS!$O$2:$O$147,D9,OBLIGATORIAS!$J$2:$J$147)</f>
        <v>147</v>
      </c>
      <c r="O9" s="150" t="n">
        <f aca="false">SUMIF(OPTATIVAS!$O$2:$O$70,D9,OPTATIVAS!$J$2:$J$70)</f>
        <v>54</v>
      </c>
      <c r="P9" s="150" t="n">
        <f aca="false">SUMIF(POSGRADO!$O$2:$O$50,D9,POSGRADO!$J$2:$J$50)</f>
        <v>0</v>
      </c>
      <c r="Q9" s="150" t="n">
        <f aca="false">SUMIF(FIQ!$O$2:$O$25,D9,FIQ!$J$2:$J$25)</f>
        <v>0</v>
      </c>
      <c r="R9" s="154" t="n">
        <f aca="false">SUM(N9:Q9)</f>
        <v>201</v>
      </c>
      <c r="S9" s="155"/>
      <c r="T9" s="155" t="s">
        <v>789</v>
      </c>
    </row>
    <row r="10" customFormat="false" ht="13.8" hidden="false" customHeight="false" outlineLevel="0" collapsed="false">
      <c r="A10" s="150" t="n">
        <f aca="false">ROW()-1</f>
        <v>9</v>
      </c>
      <c r="B10" s="15" t="s">
        <v>775</v>
      </c>
      <c r="C10" s="15" t="s">
        <v>790</v>
      </c>
      <c r="D10" s="79" t="s">
        <v>791</v>
      </c>
      <c r="E10" s="151" t="n">
        <v>40</v>
      </c>
      <c r="F10" s="152" t="n">
        <f aca="false">COUNTIF(OBLIGATORIAS!$O$2:$O$147,D10)</f>
        <v>2</v>
      </c>
      <c r="G10" s="152"/>
      <c r="H10" s="152" t="n">
        <f aca="false">COUNTIF(OPTATIVAS!$O$2:$O$70,D10)</f>
        <v>0</v>
      </c>
      <c r="I10" s="152"/>
      <c r="J10" s="152" t="n">
        <f aca="false">COUNTIF(POSGRADO!$O$2:$O$50,D10)</f>
        <v>0</v>
      </c>
      <c r="K10" s="116" t="n">
        <v>3</v>
      </c>
      <c r="L10" s="46" t="n">
        <f aca="false">COUNTIF(FIQ!$O$2:$O$25,D10)</f>
        <v>0</v>
      </c>
      <c r="M10" s="153" t="n">
        <f aca="false">F10+H10+J10+L10+(G10+I10+K10)/2</f>
        <v>3.5</v>
      </c>
      <c r="N10" s="152" t="n">
        <f aca="false">SUMIF(OBLIGATORIAS!$O$2:$O$147,D10,OBLIGATORIAS!$J$2:$J$147)</f>
        <v>135</v>
      </c>
      <c r="O10" s="150" t="n">
        <f aca="false">SUMIF(OPTATIVAS!$O$2:$O$70,D10,OPTATIVAS!$J$2:$J$70)</f>
        <v>0</v>
      </c>
      <c r="P10" s="150" t="n">
        <f aca="false">SUMIF(POSGRADO!$O$2:$O$50,D10,POSGRADO!$J$2:$J$50)+180/2</f>
        <v>90</v>
      </c>
      <c r="Q10" s="150" t="n">
        <f aca="false">SUMIF(FIQ!$O$2:$O$25,D10,FIQ!$J$2:$J$25)</f>
        <v>0</v>
      </c>
      <c r="R10" s="154" t="n">
        <f aca="false">SUM(N10:Q10)</f>
        <v>225</v>
      </c>
      <c r="S10" s="155"/>
      <c r="T10" s="155"/>
    </row>
    <row r="11" customFormat="false" ht="13.8" hidden="false" customHeight="false" outlineLevel="0" collapsed="false">
      <c r="A11" s="150" t="n">
        <f aca="false">ROW()-1</f>
        <v>10</v>
      </c>
      <c r="B11" s="15" t="s">
        <v>777</v>
      </c>
      <c r="C11" s="15" t="s">
        <v>792</v>
      </c>
      <c r="D11" s="79" t="s">
        <v>413</v>
      </c>
      <c r="E11" s="151" t="n">
        <v>40</v>
      </c>
      <c r="F11" s="152" t="n">
        <f aca="false">COUNTIF(OBLIGATORIAS!$O$2:$O$147,D11)</f>
        <v>2</v>
      </c>
      <c r="G11" s="152"/>
      <c r="H11" s="152" t="n">
        <f aca="false">COUNTIF(OPTATIVAS!$O$2:$O$70,D11)</f>
        <v>1</v>
      </c>
      <c r="I11" s="152"/>
      <c r="J11" s="152" t="n">
        <f aca="false">COUNTIF(POSGRADO!$O$2:$O$50,D11)</f>
        <v>0</v>
      </c>
      <c r="K11" s="152"/>
      <c r="L11" s="46" t="n">
        <f aca="false">COUNTIF(FIQ!$O$2:$O$25,D11)</f>
        <v>0</v>
      </c>
      <c r="M11" s="153" t="n">
        <f aca="false">F11+H11+J11+L11+(G11+I11+K11)/2</f>
        <v>3</v>
      </c>
      <c r="N11" s="152" t="n">
        <f aca="false">SUMIF(OBLIGATORIAS!$O$2:$O$147,D11,OBLIGATORIAS!$J$2:$J$147)</f>
        <v>150</v>
      </c>
      <c r="O11" s="150" t="n">
        <f aca="false">SUMIF(OPTATIVAS!$O$2:$O$70,D11,OPTATIVAS!$J$2:$J$70)</f>
        <v>64</v>
      </c>
      <c r="P11" s="150" t="n">
        <f aca="false">SUMIF(POSGRADO!$O$2:$O$50,D11,POSGRADO!$J$2:$J$50)</f>
        <v>0</v>
      </c>
      <c r="Q11" s="150" t="n">
        <f aca="false">SUMIF(FIQ!$O$2:$O$25,D11,FIQ!$J$2:$J$25)</f>
        <v>0</v>
      </c>
      <c r="R11" s="154" t="n">
        <f aca="false">SUM(N11:Q11)</f>
        <v>214</v>
      </c>
      <c r="S11" s="155"/>
      <c r="T11" s="155"/>
    </row>
    <row r="12" customFormat="false" ht="13.8" hidden="false" customHeight="false" outlineLevel="0" collapsed="false">
      <c r="A12" s="150" t="n">
        <f aca="false">ROW()-1</f>
        <v>11</v>
      </c>
      <c r="B12" s="15" t="s">
        <v>775</v>
      </c>
      <c r="C12" s="15" t="s">
        <v>195</v>
      </c>
      <c r="D12" s="79" t="s">
        <v>196</v>
      </c>
      <c r="E12" s="151" t="n">
        <v>40</v>
      </c>
      <c r="F12" s="152" t="n">
        <f aca="false">COUNTIF(OBLIGATORIAS!$O$2:$O$147,D12)</f>
        <v>1</v>
      </c>
      <c r="G12" s="152"/>
      <c r="H12" s="152" t="n">
        <f aca="false">COUNTIF(OPTATIVAS!$O$2:$O$70,D12)</f>
        <v>0</v>
      </c>
      <c r="I12" s="152"/>
      <c r="J12" s="152" t="n">
        <f aca="false">COUNTIF(POSGRADO!$O$2:$O$50,D12)</f>
        <v>1</v>
      </c>
      <c r="K12" s="157" t="n">
        <v>1</v>
      </c>
      <c r="L12" s="46" t="n">
        <f aca="false">COUNTIF(FIQ!$O$2:$O$25,D12)</f>
        <v>0</v>
      </c>
      <c r="M12" s="153" t="n">
        <f aca="false">F12+H12+J12+L12+(G12+I12+K12)/2</f>
        <v>2.5</v>
      </c>
      <c r="N12" s="152" t="n">
        <f aca="false">SUMIF(OBLIGATORIAS!$O$2:$O$147,D12,OBLIGATORIAS!$J$2:$J$147)</f>
        <v>80</v>
      </c>
      <c r="O12" s="150" t="n">
        <f aca="false">SUMIF(OPTATIVAS!$O$2:$O$70,D12,OPTATIVAS!$J$2:$J$70)</f>
        <v>0</v>
      </c>
      <c r="P12" s="150" t="n">
        <f aca="false">SUMIF(POSGRADO!$O$2:$O$50,D12,POSGRADO!$J$2:$J$50)+60/2</f>
        <v>90</v>
      </c>
      <c r="Q12" s="150" t="n">
        <f aca="false">SUMIF(FIQ!$O$2:$O$25,D12,FIQ!$J$2:$J$25)</f>
        <v>0</v>
      </c>
      <c r="R12" s="154" t="n">
        <f aca="false">SUM(N12:Q12)</f>
        <v>170</v>
      </c>
      <c r="S12" s="155" t="s">
        <v>774</v>
      </c>
      <c r="T12" s="155" t="s">
        <v>774</v>
      </c>
    </row>
    <row r="13" customFormat="false" ht="13.8" hidden="false" customHeight="false" outlineLevel="0" collapsed="false">
      <c r="A13" s="150" t="n">
        <f aca="false">ROW()-1</f>
        <v>12</v>
      </c>
      <c r="B13" s="15" t="s">
        <v>793</v>
      </c>
      <c r="C13" s="15" t="s">
        <v>794</v>
      </c>
      <c r="D13" s="79" t="s">
        <v>617</v>
      </c>
      <c r="E13" s="151" t="n">
        <v>40</v>
      </c>
      <c r="F13" s="152" t="n">
        <f aca="false">COUNTIF(OBLIGATORIAS!$O$2:$O$147,D13)</f>
        <v>1</v>
      </c>
      <c r="G13" s="152"/>
      <c r="H13" s="152" t="n">
        <f aca="false">COUNTIF(OPTATIVAS!$O$2:$O$70,D13)</f>
        <v>0</v>
      </c>
      <c r="I13" s="152"/>
      <c r="J13" s="152" t="n">
        <f aca="false">COUNTIF(POSGRADO!$O$2:$O$50,D13)</f>
        <v>3</v>
      </c>
      <c r="K13" s="152"/>
      <c r="L13" s="46" t="n">
        <f aca="false">COUNTIF(FIQ!$O$2:$O$25,D13)</f>
        <v>0</v>
      </c>
      <c r="M13" s="153" t="n">
        <f aca="false">F13+H13+J13+L13+(G13+I13+K13)/2</f>
        <v>4</v>
      </c>
      <c r="N13" s="152" t="n">
        <f aca="false">SUMIF(OBLIGATORIAS!$O$2:$O$147,D13,OBLIGATORIAS!$J$2:$J$147)</f>
        <v>60</v>
      </c>
      <c r="O13" s="150" t="n">
        <f aca="false">SUMIF(OPTATIVAS!$O$2:$O$70,D13,OPTATIVAS!$J$2:$J$70)</f>
        <v>0</v>
      </c>
      <c r="P13" s="150" t="n">
        <f aca="false">SUMIF(POSGRADO!$O$2:$O$50,D13,POSGRADO!$J$2:$J$50)</f>
        <v>180</v>
      </c>
      <c r="Q13" s="150" t="n">
        <f aca="false">SUMIF(FIQ!$O$2:$O$25,D13,FIQ!$J$2:$J$25)</f>
        <v>0</v>
      </c>
      <c r="R13" s="154" t="n">
        <f aca="false">SUM(N13:Q13)</f>
        <v>240</v>
      </c>
      <c r="S13" s="155"/>
      <c r="T13" s="155" t="s">
        <v>795</v>
      </c>
    </row>
    <row r="14" customFormat="false" ht="13.8" hidden="false" customHeight="false" outlineLevel="0" collapsed="false">
      <c r="A14" s="150" t="n">
        <f aca="false">ROW()-1</f>
        <v>13</v>
      </c>
      <c r="B14" s="15" t="s">
        <v>775</v>
      </c>
      <c r="C14" s="15" t="s">
        <v>433</v>
      </c>
      <c r="D14" s="79" t="s">
        <v>434</v>
      </c>
      <c r="E14" s="151" t="n">
        <v>40</v>
      </c>
      <c r="F14" s="152" t="n">
        <f aca="false">COUNTIF(OBLIGATORIAS!$O$2:$O$147,D14)</f>
        <v>1</v>
      </c>
      <c r="G14" s="152"/>
      <c r="H14" s="152" t="n">
        <f aca="false">COUNTIF(OPTATIVAS!$O$2:$O$70,D14)</f>
        <v>1</v>
      </c>
      <c r="I14" s="152"/>
      <c r="J14" s="152" t="n">
        <f aca="false">COUNTIF(POSGRADO!$O$2:$O$50,D14)</f>
        <v>2</v>
      </c>
      <c r="K14" s="152"/>
      <c r="L14" s="46" t="n">
        <f aca="false">COUNTIF(FIQ!$O$2:$O$25,D14)</f>
        <v>0</v>
      </c>
      <c r="M14" s="153" t="n">
        <f aca="false">F14+H14+J14+L14+(G14+I14+K14)/2</f>
        <v>4</v>
      </c>
      <c r="N14" s="152" t="n">
        <f aca="false">SUMIF(OBLIGATORIAS!$O$2:$O$147,D14,OBLIGATORIAS!$J$2:$J$147)</f>
        <v>72</v>
      </c>
      <c r="O14" s="150" t="n">
        <f aca="false">SUMIF(OPTATIVAS!$O$2:$O$70,D14,OPTATIVAS!$J$2:$J$70)</f>
        <v>72</v>
      </c>
      <c r="P14" s="150" t="n">
        <f aca="false">SUMIF(POSGRADO!$O$2:$O$50,D14,POSGRADO!$J$2:$J$50)</f>
        <v>120</v>
      </c>
      <c r="Q14" s="150" t="n">
        <f aca="false">SUMIF(FIQ!$O$2:$O$25,D14,FIQ!$J$2:$J$25)</f>
        <v>0</v>
      </c>
      <c r="R14" s="154" t="n">
        <f aca="false">SUM(N14:Q14)</f>
        <v>264</v>
      </c>
      <c r="S14" s="155"/>
      <c r="T14" s="155"/>
    </row>
    <row r="15" customFormat="false" ht="13.8" hidden="false" customHeight="false" outlineLevel="0" collapsed="false">
      <c r="A15" s="17" t="n">
        <f aca="false">ROW()-1</f>
        <v>14</v>
      </c>
      <c r="B15" s="15" t="s">
        <v>796</v>
      </c>
      <c r="C15" s="15" t="s">
        <v>797</v>
      </c>
      <c r="D15" s="79" t="s">
        <v>798</v>
      </c>
      <c r="E15" s="151" t="n">
        <v>40</v>
      </c>
      <c r="F15" s="152" t="n">
        <f aca="false">COUNTIF(OBLIGATORIAS!$O$2:$O$147,D15)</f>
        <v>0</v>
      </c>
      <c r="G15" s="152"/>
      <c r="H15" s="152" t="n">
        <f aca="false">COUNTIF(OPTATIVAS!$O$2:$O$70,D15)</f>
        <v>0</v>
      </c>
      <c r="I15" s="152"/>
      <c r="J15" s="152" t="n">
        <f aca="false">COUNTIF(POSGRADO!$O$2:$O$50,D15)</f>
        <v>0</v>
      </c>
      <c r="K15" s="152"/>
      <c r="L15" s="46" t="n">
        <f aca="false">COUNTIF(FIQ!$O$2:$O$25,D15)</f>
        <v>3</v>
      </c>
      <c r="M15" s="153" t="n">
        <f aca="false">F15+H15+J15+L15+(G15+I15+K15)/2</f>
        <v>3</v>
      </c>
      <c r="N15" s="152" t="n">
        <f aca="false">SUMIF(OBLIGATORIAS!$O$2:$O$147,D15,OBLIGATORIAS!$J$2:$J$147)</f>
        <v>0</v>
      </c>
      <c r="O15" s="150" t="n">
        <f aca="false">SUMIF(OPTATIVAS!$O$2:$O$70,D15,OPTATIVAS!$J$2:$J$70)</f>
        <v>0</v>
      </c>
      <c r="P15" s="150" t="n">
        <f aca="false">SUMIF(POSGRADO!$O$2:$O$50,D15,POSGRADO!$J$2:$J$50)</f>
        <v>0</v>
      </c>
      <c r="Q15" s="150" t="n">
        <f aca="false">SUMIF(FIQ!$O$2:$O$25,D15,FIQ!$J$2:$J$25)</f>
        <v>256</v>
      </c>
      <c r="R15" s="154" t="n">
        <f aca="false">SUM(N15:Q15)</f>
        <v>256</v>
      </c>
      <c r="S15" s="155"/>
      <c r="T15" s="155"/>
    </row>
    <row r="16" customFormat="false" ht="13.8" hidden="false" customHeight="false" outlineLevel="0" collapsed="false">
      <c r="A16" s="17" t="n">
        <f aca="false">ROW()-1</f>
        <v>15</v>
      </c>
      <c r="B16" s="15" t="s">
        <v>777</v>
      </c>
      <c r="C16" s="15" t="s">
        <v>152</v>
      </c>
      <c r="D16" s="79" t="s">
        <v>571</v>
      </c>
      <c r="E16" s="79" t="n">
        <v>40</v>
      </c>
      <c r="F16" s="152" t="n">
        <f aca="false">COUNTIF(OBLIGATORIAS!$O$2:$O$147,D16)</f>
        <v>2</v>
      </c>
      <c r="G16" s="152"/>
      <c r="H16" s="152" t="n">
        <f aca="false">COUNTIF(OPTATIVAS!$O$2:$O$70,D16)</f>
        <v>1</v>
      </c>
      <c r="I16" s="152"/>
      <c r="J16" s="152" t="n">
        <f aca="false">COUNTIF(POSGRADO!$O$2:$O$50,D16)</f>
        <v>0</v>
      </c>
      <c r="K16" s="152"/>
      <c r="L16" s="46" t="n">
        <f aca="false">COUNTIF(FIQ!$O$2:$O$25,D16)</f>
        <v>0</v>
      </c>
      <c r="M16" s="153" t="n">
        <f aca="false">F16+H16+J16+L16+(G16+I16+K16)/2</f>
        <v>3</v>
      </c>
      <c r="N16" s="152" t="n">
        <f aca="false">SUMIF(OBLIGATORIAS!$O$2:$O$147,D16,OBLIGATORIAS!$J$2:$J$147)</f>
        <v>139</v>
      </c>
      <c r="O16" s="150" t="n">
        <f aca="false">SUMIF(OPTATIVAS!$O$2:$O$70,D16,OPTATIVAS!$J$2:$J$70)</f>
        <v>24</v>
      </c>
      <c r="P16" s="150" t="n">
        <f aca="false">SUMIF(POSGRADO!$O$2:$O$50,D16,POSGRADO!$J$2:$J$50)</f>
        <v>0</v>
      </c>
      <c r="Q16" s="150" t="n">
        <f aca="false">SUMIF(FIQ!$O$2:$O$25,D16,FIQ!$J$2:$J$25)</f>
        <v>0</v>
      </c>
      <c r="R16" s="154" t="n">
        <f aca="false">SUM(N16:Q16)</f>
        <v>163</v>
      </c>
      <c r="S16" s="155"/>
      <c r="T16" s="155" t="s">
        <v>799</v>
      </c>
    </row>
    <row r="17" customFormat="false" ht="13.8" hidden="false" customHeight="false" outlineLevel="0" collapsed="false">
      <c r="A17" s="150" t="n">
        <f aca="false">ROW()-1</f>
        <v>16</v>
      </c>
      <c r="B17" s="15" t="s">
        <v>800</v>
      </c>
      <c r="C17" s="15" t="s">
        <v>801</v>
      </c>
      <c r="D17" s="79" t="s">
        <v>802</v>
      </c>
      <c r="E17" s="151" t="n">
        <v>40</v>
      </c>
      <c r="F17" s="152" t="n">
        <f aca="false">COUNTIF(OBLIGATORIAS!$O$2:$O$147,D17)</f>
        <v>3</v>
      </c>
      <c r="G17" s="152"/>
      <c r="H17" s="152" t="n">
        <f aca="false">COUNTIF(OPTATIVAS!$O$2:$O$70,D17)</f>
        <v>0</v>
      </c>
      <c r="I17" s="152"/>
      <c r="J17" s="152" t="n">
        <f aca="false">COUNTIF(POSGRADO!$O$2:$O$50,D17)</f>
        <v>0</v>
      </c>
      <c r="K17" s="152"/>
      <c r="L17" s="46" t="n">
        <f aca="false">COUNTIF(FIQ!$O$2:$O$25,D17)</f>
        <v>0</v>
      </c>
      <c r="M17" s="153" t="n">
        <f aca="false">F17+H17+J17+L17+(G17+I17+K17)/2</f>
        <v>3</v>
      </c>
      <c r="N17" s="152" t="n">
        <f aca="false">SUMIF(OBLIGATORIAS!$O$2:$O$147,D17,OBLIGATORIAS!$J$2:$J$147)</f>
        <v>198</v>
      </c>
      <c r="O17" s="150" t="n">
        <f aca="false">SUMIF(OPTATIVAS!$O$2:$O$70,D17,OPTATIVAS!$J$2:$J$70)</f>
        <v>0</v>
      </c>
      <c r="P17" s="150" t="n">
        <f aca="false">SUMIF(POSGRADO!$O$2:$O$50,D17,POSGRADO!$J$2:$J$50)</f>
        <v>0</v>
      </c>
      <c r="Q17" s="150" t="n">
        <f aca="false">SUMIF(FIQ!$O$2:$O$25,D17,FIQ!$J$2:$J$25)</f>
        <v>0</v>
      </c>
      <c r="R17" s="154" t="n">
        <f aca="false">SUM(N17:Q17)</f>
        <v>198</v>
      </c>
      <c r="S17" s="155"/>
      <c r="T17" s="155"/>
    </row>
    <row r="18" customFormat="false" ht="13.8" hidden="false" customHeight="false" outlineLevel="0" collapsed="false">
      <c r="A18" s="150" t="n">
        <f aca="false">ROW()-1</f>
        <v>17</v>
      </c>
      <c r="B18" s="15" t="s">
        <v>803</v>
      </c>
      <c r="C18" s="15" t="s">
        <v>804</v>
      </c>
      <c r="D18" s="79" t="s">
        <v>569</v>
      </c>
      <c r="E18" s="151" t="n">
        <v>10</v>
      </c>
      <c r="F18" s="152" t="n">
        <f aca="false">COUNTIF(OBLIGATORIAS!$O$2:$O$147,D18)</f>
        <v>0</v>
      </c>
      <c r="G18" s="156" t="n">
        <v>1</v>
      </c>
      <c r="H18" s="152" t="n">
        <f aca="false">COUNTIF(OPTATIVAS!$O$2:$O$70,D18)</f>
        <v>1</v>
      </c>
      <c r="I18" s="152"/>
      <c r="J18" s="152" t="n">
        <f aca="false">COUNTIF(POSGRADO!$O$2:$O$50,D18)</f>
        <v>0</v>
      </c>
      <c r="K18" s="152"/>
      <c r="L18" s="46" t="n">
        <f aca="false">COUNTIF(FIQ!$O$2:$O$25,D18)</f>
        <v>0</v>
      </c>
      <c r="M18" s="153" t="n">
        <f aca="false">F18+H18+J18+L18+(G18+I18+K18)/2</f>
        <v>1.5</v>
      </c>
      <c r="N18" s="152" t="n">
        <f aca="false">SUMIF(OBLIGATORIAS!$O$2:$O$147,D18,OBLIGATORIAS!$J$2:$J$147)+75/2</f>
        <v>37.5</v>
      </c>
      <c r="O18" s="150" t="n">
        <f aca="false">SUMIF(OPTATIVAS!$O$2:$O$70,D18,OPTATIVAS!$J$2:$J$70)</f>
        <v>75</v>
      </c>
      <c r="P18" s="150" t="n">
        <f aca="false">SUMIF(POSGRADO!$O$2:$O$50,D18,POSGRADO!$J$2:$J$50)</f>
        <v>0</v>
      </c>
      <c r="Q18" s="150" t="n">
        <f aca="false">SUMIF(FIQ!$O$2:$O$25,D18,FIQ!$J$2:$J$25)</f>
        <v>0</v>
      </c>
      <c r="R18" s="154" t="n">
        <f aca="false">SUM(N18:Q18)</f>
        <v>112.5</v>
      </c>
      <c r="S18" s="155"/>
      <c r="T18" s="155"/>
    </row>
    <row r="19" customFormat="false" ht="13.8" hidden="false" customHeight="false" outlineLevel="0" collapsed="false">
      <c r="A19" s="150" t="n">
        <f aca="false">ROW()-1</f>
        <v>18</v>
      </c>
      <c r="B19" s="15" t="s">
        <v>805</v>
      </c>
      <c r="C19" s="15" t="s">
        <v>806</v>
      </c>
      <c r="D19" s="79" t="s">
        <v>807</v>
      </c>
      <c r="E19" s="151" t="n">
        <v>40</v>
      </c>
      <c r="F19" s="152" t="n">
        <f aca="false">COUNTIF(OBLIGATORIAS!$O$2:$O$147,D19)</f>
        <v>3</v>
      </c>
      <c r="G19" s="152"/>
      <c r="H19" s="152" t="n">
        <f aca="false">COUNTIF(OPTATIVAS!$O$2:$O$70,D19)</f>
        <v>0</v>
      </c>
      <c r="I19" s="152"/>
      <c r="J19" s="152" t="n">
        <f aca="false">COUNTIF(POSGRADO!$O$2:$O$50,D19)</f>
        <v>0</v>
      </c>
      <c r="K19" s="152"/>
      <c r="L19" s="46" t="n">
        <f aca="false">COUNTIF(FIQ!$O$2:$O$25,D19)</f>
        <v>0</v>
      </c>
      <c r="M19" s="153" t="n">
        <f aca="false">F19+H19+J19+L19+(G19+I19+K19)/2</f>
        <v>3</v>
      </c>
      <c r="N19" s="152" t="n">
        <f aca="false">SUMIF(OBLIGATORIAS!$O$2:$O$147,D19,OBLIGATORIAS!$J$2:$J$147)</f>
        <v>219</v>
      </c>
      <c r="O19" s="150" t="n">
        <f aca="false">SUMIF(OPTATIVAS!$O$2:$O$70,D19,OPTATIVAS!$J$2:$J$70)</f>
        <v>0</v>
      </c>
      <c r="P19" s="150" t="n">
        <f aca="false">SUMIF(POSGRADO!$O$2:$O$50,D19,POSGRADO!$J$2:$J$50)</f>
        <v>0</v>
      </c>
      <c r="Q19" s="150" t="n">
        <f aca="false">SUMIF(FIQ!$O$2:$O$25,D19,FIQ!$J$2:$J$25)</f>
        <v>0</v>
      </c>
      <c r="R19" s="154" t="n">
        <f aca="false">SUM(N19:Q19)</f>
        <v>219</v>
      </c>
      <c r="S19" s="155"/>
      <c r="T19" s="155"/>
    </row>
    <row r="20" customFormat="false" ht="13.8" hidden="false" customHeight="false" outlineLevel="0" collapsed="false">
      <c r="A20" s="150"/>
      <c r="B20" s="15" t="s">
        <v>793</v>
      </c>
      <c r="C20" s="15" t="s">
        <v>808</v>
      </c>
      <c r="D20" s="79" t="s">
        <v>543</v>
      </c>
      <c r="E20" s="151" t="n">
        <v>40</v>
      </c>
      <c r="F20" s="152" t="n">
        <f aca="false">COUNTIF(OBLIGATORIAS!$O$2:$O$147,D20)</f>
        <v>3</v>
      </c>
      <c r="G20" s="152"/>
      <c r="H20" s="152" t="n">
        <f aca="false">COUNTIF(OPTATIVAS!$O$2:$O$70,D20)</f>
        <v>1</v>
      </c>
      <c r="I20" s="152"/>
      <c r="J20" s="152" t="n">
        <f aca="false">COUNTIF(POSGRADO!$O$2:$O$50,D20)</f>
        <v>0</v>
      </c>
      <c r="K20" s="152"/>
      <c r="L20" s="46" t="n">
        <f aca="false">COUNTIF(FIQ!$O$2:$O$25,D20)</f>
        <v>0</v>
      </c>
      <c r="M20" s="153" t="n">
        <f aca="false">F20+H20+J20+L20+(G20+I20+K20)/2</f>
        <v>4</v>
      </c>
      <c r="N20" s="152" t="n">
        <f aca="false">SUMIF(OBLIGATORIAS!$O$2:$O$147,D20,OBLIGATORIAS!$J$2:$J$147)</f>
        <v>195.5</v>
      </c>
      <c r="O20" s="150" t="n">
        <f aca="false">SUMIF(OPTATIVAS!$O$2:$O$70,D20,OPTATIVAS!$J$2:$J$70)</f>
        <v>67.5</v>
      </c>
      <c r="P20" s="150" t="n">
        <f aca="false">SUMIF(POSGRADO!$O$2:$O$50,D20,POSGRADO!$J$2:$J$50)</f>
        <v>0</v>
      </c>
      <c r="Q20" s="150" t="n">
        <f aca="false">SUMIF(FIQ!$O$2:$O$25,D20,FIQ!$J$2:$J$25)</f>
        <v>0</v>
      </c>
      <c r="R20" s="154" t="n">
        <f aca="false">SUM(N20:Q20)</f>
        <v>263</v>
      </c>
      <c r="S20" s="155"/>
      <c r="T20" s="155"/>
    </row>
    <row r="21" customFormat="false" ht="13.8" hidden="false" customHeight="false" outlineLevel="0" collapsed="false">
      <c r="A21" s="150" t="n">
        <f aca="false">ROW()-1</f>
        <v>20</v>
      </c>
      <c r="B21" s="15" t="s">
        <v>809</v>
      </c>
      <c r="C21" s="15" t="s">
        <v>810</v>
      </c>
      <c r="D21" s="79" t="s">
        <v>453</v>
      </c>
      <c r="E21" s="151" t="n">
        <v>40</v>
      </c>
      <c r="F21" s="152" t="n">
        <f aca="false">COUNTIF(OBLIGATORIAS!$O$2:$O$147,D21)</f>
        <v>2</v>
      </c>
      <c r="G21" s="156" t="n">
        <v>1</v>
      </c>
      <c r="H21" s="152" t="n">
        <f aca="false">COUNTIF(OPTATIVAS!$O$2:$O$70,D21)</f>
        <v>1</v>
      </c>
      <c r="I21" s="152"/>
      <c r="J21" s="152" t="n">
        <f aca="false">COUNTIF(POSGRADO!$O$2:$O$50,D21)</f>
        <v>0</v>
      </c>
      <c r="K21" s="152"/>
      <c r="L21" s="46" t="n">
        <f aca="false">COUNTIF(FIQ!$O$2:$O$25,D21)</f>
        <v>0</v>
      </c>
      <c r="M21" s="153" t="n">
        <f aca="false">F21+H21+J21+L21+(G21+I21+K21)/2</f>
        <v>3.5</v>
      </c>
      <c r="N21" s="152" t="n">
        <f aca="false">SUMIF(OBLIGATORIAS!$O$2:$O$147,D21,OBLIGATORIAS!$J$2:$J$147)+75/2</f>
        <v>160.5</v>
      </c>
      <c r="O21" s="150" t="n">
        <f aca="false">SUMIF(OPTATIVAS!$O$2:$O$70,D21,OPTATIVAS!$J$2:$J$70)</f>
        <v>24</v>
      </c>
      <c r="P21" s="150" t="n">
        <f aca="false">SUMIF(POSGRADO!$O$2:$O$50,D21,POSGRADO!$J$2:$J$50)</f>
        <v>0</v>
      </c>
      <c r="Q21" s="150" t="n">
        <f aca="false">SUMIF(FIQ!$O$2:$O$25,D21,FIQ!$J$2:$J$25)</f>
        <v>0</v>
      </c>
      <c r="R21" s="154" t="n">
        <f aca="false">SUM(N21:Q21)</f>
        <v>184.5</v>
      </c>
      <c r="S21" s="155"/>
      <c r="T21" s="155"/>
    </row>
    <row r="22" customFormat="false" ht="13.8" hidden="false" customHeight="false" outlineLevel="0" collapsed="false">
      <c r="A22" s="150" t="n">
        <f aca="false">ROW()-1</f>
        <v>21</v>
      </c>
      <c r="B22" s="15" t="s">
        <v>777</v>
      </c>
      <c r="C22" s="15" t="s">
        <v>811</v>
      </c>
      <c r="D22" s="79" t="s">
        <v>812</v>
      </c>
      <c r="E22" s="151" t="n">
        <v>40</v>
      </c>
      <c r="F22" s="152" t="n">
        <f aca="false">COUNTIF(OBLIGATORIAS!$O$2:$O$147,D22)</f>
        <v>3</v>
      </c>
      <c r="G22" s="152"/>
      <c r="H22" s="152" t="n">
        <f aca="false">COUNTIF(OPTATIVAS!$O$2:$O$70,D22)</f>
        <v>0</v>
      </c>
      <c r="I22" s="152"/>
      <c r="J22" s="152" t="n">
        <f aca="false">COUNTIF(POSGRADO!$O$2:$O$50,D22)</f>
        <v>0</v>
      </c>
      <c r="K22" s="152"/>
      <c r="L22" s="46" t="n">
        <f aca="false">COUNTIF(FIQ!$O$2:$O$25,D22)</f>
        <v>0</v>
      </c>
      <c r="M22" s="153" t="n">
        <f aca="false">F22+H22+J22+L22+(G22+I22+K22)/2</f>
        <v>3</v>
      </c>
      <c r="N22" s="152" t="n">
        <f aca="false">SUMIF(OBLIGATORIAS!$O$2:$O$147,D22,OBLIGATORIAS!$J$2:$J$147)</f>
        <v>211</v>
      </c>
      <c r="O22" s="150" t="n">
        <f aca="false">SUMIF(OPTATIVAS!$O$2:$O$70,D22,OPTATIVAS!$J$2:$J$70)</f>
        <v>0</v>
      </c>
      <c r="P22" s="150" t="n">
        <f aca="false">SUMIF(POSGRADO!$O$2:$O$50,D22,POSGRADO!$J$2:$J$50)</f>
        <v>0</v>
      </c>
      <c r="Q22" s="150" t="n">
        <f aca="false">SUMIF(FIQ!$O$2:$O$25,D22,FIQ!$J$2:$J$25)</f>
        <v>0</v>
      </c>
      <c r="R22" s="154" t="n">
        <f aca="false">SUM(N22:Q22)</f>
        <v>211</v>
      </c>
      <c r="S22" s="155"/>
      <c r="T22" s="155"/>
    </row>
    <row r="23" customFormat="false" ht="13.8" hidden="false" customHeight="false" outlineLevel="0" collapsed="false">
      <c r="A23" s="150" t="n">
        <f aca="false">ROW()-1</f>
        <v>22</v>
      </c>
      <c r="B23" s="15" t="s">
        <v>813</v>
      </c>
      <c r="C23" s="15" t="s">
        <v>814</v>
      </c>
      <c r="D23" s="79" t="s">
        <v>675</v>
      </c>
      <c r="E23" s="151" t="n">
        <v>40</v>
      </c>
      <c r="F23" s="152" t="n">
        <f aca="false">COUNTIF(OBLIGATORIAS!$O$2:$O$147,D23)</f>
        <v>1</v>
      </c>
      <c r="G23" s="152"/>
      <c r="H23" s="152" t="n">
        <f aca="false">COUNTIF(OPTATIVAS!$O$2:$O$70,D23)</f>
        <v>0</v>
      </c>
      <c r="I23" s="152"/>
      <c r="J23" s="152" t="n">
        <f aca="false">COUNTIF(POSGRADO!$O$2:$O$50,D23)</f>
        <v>1</v>
      </c>
      <c r="K23" s="158" t="n">
        <v>1</v>
      </c>
      <c r="L23" s="46" t="n">
        <f aca="false">COUNTIF(FIQ!$O$2:$O$25,D23)</f>
        <v>0</v>
      </c>
      <c r="M23" s="153" t="n">
        <f aca="false">F23+H23+J23+L23+(G23+I23+K23)/2</f>
        <v>2.5</v>
      </c>
      <c r="N23" s="152" t="n">
        <f aca="false">SUMIF(OBLIGATORIAS!$O$2:$O$147,D23,OBLIGATORIAS!$J$2:$J$147)</f>
        <v>75</v>
      </c>
      <c r="O23" s="150" t="n">
        <f aca="false">SUMIF(OPTATIVAS!$O$2:$O$70,D23,OPTATIVAS!$J$2:$J$70)</f>
        <v>0</v>
      </c>
      <c r="P23" s="150" t="n">
        <f aca="false">SUMIF(POSGRADO!$O$2:$O$50,D23,POSGRADO!$J$2:$J$50)+60/2</f>
        <v>90</v>
      </c>
      <c r="Q23" s="150" t="n">
        <f aca="false">SUMIF(FIQ!$O$2:$O$25,D23,FIQ!$J$2:$J$25)</f>
        <v>0</v>
      </c>
      <c r="R23" s="154" t="n">
        <f aca="false">SUM(N23:Q23)</f>
        <v>165</v>
      </c>
      <c r="S23" s="155"/>
      <c r="T23" s="155" t="s">
        <v>815</v>
      </c>
    </row>
    <row r="24" customFormat="false" ht="13.8" hidden="false" customHeight="false" outlineLevel="0" collapsed="false">
      <c r="A24" s="150" t="n">
        <f aca="false">ROW()-1</f>
        <v>23</v>
      </c>
      <c r="B24" s="15" t="s">
        <v>816</v>
      </c>
      <c r="C24" s="15" t="s">
        <v>817</v>
      </c>
      <c r="D24" s="79" t="s">
        <v>566</v>
      </c>
      <c r="E24" s="151" t="n">
        <v>40</v>
      </c>
      <c r="F24" s="152" t="n">
        <f aca="false">COUNTIF(OBLIGATORIAS!$O$2:$O$147,D24)</f>
        <v>2</v>
      </c>
      <c r="G24" s="152"/>
      <c r="H24" s="152" t="n">
        <f aca="false">COUNTIF(OPTATIVAS!$O$2:$O$70,D24)</f>
        <v>2</v>
      </c>
      <c r="I24" s="152"/>
      <c r="J24" s="152" t="n">
        <f aca="false">COUNTIF(POSGRADO!$O$2:$O$50,D24)</f>
        <v>0</v>
      </c>
      <c r="K24" s="152"/>
      <c r="L24" s="46" t="n">
        <f aca="false">COUNTIF(FIQ!$O$2:$O$25,D24)</f>
        <v>0</v>
      </c>
      <c r="M24" s="153" t="n">
        <f aca="false">F24+H24+J24+L24+(G24+I24+K24)/2</f>
        <v>4</v>
      </c>
      <c r="N24" s="152" t="n">
        <f aca="false">SUMIF(OBLIGATORIAS!$O$2:$O$147,D24,OBLIGATORIAS!$J$2:$J$147)</f>
        <v>150</v>
      </c>
      <c r="O24" s="150" t="n">
        <f aca="false">SUMIF(OPTATIVAS!$O$2:$O$70,D24,OPTATIVAS!$J$2:$J$70)</f>
        <v>99</v>
      </c>
      <c r="P24" s="150" t="n">
        <f aca="false">SUMIF(POSGRADO!$O$2:$O$50,D24,POSGRADO!$J$2:$J$50)</f>
        <v>0</v>
      </c>
      <c r="Q24" s="150" t="n">
        <f aca="false">SUMIF(FIQ!$O$2:$O$25,D24,FIQ!$J$2:$J$25)</f>
        <v>0</v>
      </c>
      <c r="R24" s="154" t="n">
        <f aca="false">SUM(N24:Q24)</f>
        <v>249</v>
      </c>
      <c r="S24" s="155"/>
      <c r="T24" s="0"/>
    </row>
    <row r="25" customFormat="false" ht="13.8" hidden="false" customHeight="false" outlineLevel="0" collapsed="false">
      <c r="A25" s="150" t="n">
        <f aca="false">ROW()-1</f>
        <v>24</v>
      </c>
      <c r="B25" s="46" t="s">
        <v>805</v>
      </c>
      <c r="C25" s="46" t="s">
        <v>555</v>
      </c>
      <c r="D25" s="159" t="s">
        <v>818</v>
      </c>
      <c r="E25" s="79" t="n">
        <v>40</v>
      </c>
      <c r="F25" s="152" t="n">
        <f aca="false">COUNTIF(OBLIGATORIAS!$O$2:$O$147,D25)</f>
        <v>0</v>
      </c>
      <c r="G25" s="152"/>
      <c r="H25" s="152" t="n">
        <f aca="false">COUNTIF(OPTATIVAS!$O$2:$O$70,D25)</f>
        <v>0</v>
      </c>
      <c r="I25" s="152"/>
      <c r="J25" s="152" t="n">
        <f aca="false">COUNTIF(POSGRADO!$O$2:$O$50,D25)</f>
        <v>0</v>
      </c>
      <c r="K25" s="152"/>
      <c r="L25" s="46" t="n">
        <f aca="false">COUNTIF(FIQ!$O$2:$O$25,D25)</f>
        <v>0</v>
      </c>
      <c r="M25" s="153" t="n">
        <f aca="false">F25+H25+J25+L25+(G25+I25+K25)/2</f>
        <v>0</v>
      </c>
      <c r="N25" s="152" t="n">
        <f aca="false">SUMIF(OBLIGATORIAS!$O$2:$O$147,D25,OBLIGATORIAS!$J$2:$J$147)</f>
        <v>0</v>
      </c>
      <c r="O25" s="150" t="n">
        <f aca="false">SUMIF(OPTATIVAS!$O$2:$O$70,D25,OPTATIVAS!$J$2:$J$70)</f>
        <v>0</v>
      </c>
      <c r="P25" s="150" t="n">
        <f aca="false">SUMIF(POSGRADO!$O$2:$O$50,D25,POSGRADO!$J$2:$J$50)</f>
        <v>0</v>
      </c>
      <c r="Q25" s="150" t="n">
        <f aca="false">SUMIF(FIQ!$O$2:$O$25,D25,FIQ!$J$2:$J$25)</f>
        <v>0</v>
      </c>
      <c r="R25" s="154" t="n">
        <f aca="false">SUM(N25:Q25)</f>
        <v>0</v>
      </c>
      <c r="S25" s="155"/>
      <c r="T25" s="160" t="s">
        <v>819</v>
      </c>
    </row>
    <row r="26" customFormat="false" ht="13.8" hidden="false" customHeight="false" outlineLevel="0" collapsed="false">
      <c r="A26" s="150" t="n">
        <f aca="false">ROW()-1</f>
        <v>25</v>
      </c>
      <c r="B26" s="15" t="s">
        <v>775</v>
      </c>
      <c r="C26" s="15" t="s">
        <v>525</v>
      </c>
      <c r="D26" s="79" t="s">
        <v>526</v>
      </c>
      <c r="E26" s="151" t="n">
        <v>40</v>
      </c>
      <c r="F26" s="152" t="n">
        <f aca="false">COUNTIF(OBLIGATORIAS!$O$2:$O$147,D26)</f>
        <v>0</v>
      </c>
      <c r="G26" s="152"/>
      <c r="H26" s="152" t="n">
        <f aca="false">COUNTIF(OPTATIVAS!$O$2:$O$70,D26)</f>
        <v>1</v>
      </c>
      <c r="I26" s="152"/>
      <c r="J26" s="152" t="n">
        <f aca="false">COUNTIF(POSGRADO!$O$2:$O$50,D26)</f>
        <v>1</v>
      </c>
      <c r="K26" s="161" t="n">
        <v>1</v>
      </c>
      <c r="L26" s="46" t="n">
        <f aca="false">COUNTIF(FIQ!$O$2:$O$25,D26)</f>
        <v>0</v>
      </c>
      <c r="M26" s="153" t="n">
        <f aca="false">F26+H26+J26+L26+(G26+I26+K26)/2</f>
        <v>2.5</v>
      </c>
      <c r="N26" s="152" t="n">
        <f aca="false">SUMIF(OBLIGATORIAS!$O$2:$O$147,D26,OBLIGATORIAS!$J$2:$J$147)</f>
        <v>0</v>
      </c>
      <c r="O26" s="150" t="n">
        <f aca="false">SUMIF(OPTATIVAS!$O$2:$O$70,D26,OPTATIVAS!$J$2:$J$70)</f>
        <v>67.5</v>
      </c>
      <c r="P26" s="150" t="n">
        <f aca="false">SUMIF(POSGRADO!$O$2:$O$50,D26,POSGRADO!$J$2:$J$50)+60/2</f>
        <v>90</v>
      </c>
      <c r="Q26" s="150" t="n">
        <f aca="false">SUMIF(FIQ!$O$2:$O$25,D26,FIQ!$J$2:$J$25)</f>
        <v>0</v>
      </c>
      <c r="R26" s="154" t="n">
        <f aca="false">SUM(N26:Q26)</f>
        <v>157.5</v>
      </c>
      <c r="S26" s="155" t="s">
        <v>774</v>
      </c>
      <c r="T26" s="155" t="s">
        <v>774</v>
      </c>
    </row>
    <row r="27" customFormat="false" ht="13.8" hidden="false" customHeight="false" outlineLevel="0" collapsed="false">
      <c r="A27" s="150" t="n">
        <f aca="false">ROW()-1</f>
        <v>26</v>
      </c>
      <c r="B27" s="15" t="s">
        <v>816</v>
      </c>
      <c r="C27" s="15" t="s">
        <v>820</v>
      </c>
      <c r="D27" s="79" t="s">
        <v>821</v>
      </c>
      <c r="E27" s="79" t="n">
        <v>9</v>
      </c>
      <c r="F27" s="152" t="n">
        <f aca="false">COUNTIF(OBLIGATORIAS!$O$2:$O$147,D27)</f>
        <v>0</v>
      </c>
      <c r="G27" s="152"/>
      <c r="H27" s="152" t="n">
        <f aca="false">COUNTIF(OPTATIVAS!$O$2:$O$70,D27)</f>
        <v>0</v>
      </c>
      <c r="I27" s="152"/>
      <c r="J27" s="152" t="n">
        <f aca="false">COUNTIF(POSGRADO!$O$2:$O$50,D27)</f>
        <v>0</v>
      </c>
      <c r="K27" s="152"/>
      <c r="L27" s="46" t="n">
        <f aca="false">COUNTIF(FIQ!$O$2:$O$25,D27)</f>
        <v>2</v>
      </c>
      <c r="M27" s="153" t="n">
        <f aca="false">F27+H27+J27+L27+(G27+I27+K27)/2</f>
        <v>2</v>
      </c>
      <c r="N27" s="152" t="n">
        <f aca="false">SUMIF(OBLIGATORIAS!$O$2:$O$147,D27,OBLIGATORIAS!$J$2:$J$147)</f>
        <v>0</v>
      </c>
      <c r="O27" s="150" t="n">
        <f aca="false">SUMIF(OPTATIVAS!$O$2:$O$70,D27,OPTATIVAS!$J$2:$J$70)</f>
        <v>0</v>
      </c>
      <c r="P27" s="150" t="n">
        <f aca="false">SUMIF(POSGRADO!$O$2:$O$50,D27,POSGRADO!$J$2:$J$50)</f>
        <v>0</v>
      </c>
      <c r="Q27" s="150" t="n">
        <f aca="false">SUMIF(FIQ!$O$2:$O$25,D27,FIQ!$J$2:$J$25)</f>
        <v>144</v>
      </c>
      <c r="R27" s="154" t="n">
        <f aca="false">SUM(N27:Q27)</f>
        <v>144</v>
      </c>
      <c r="S27" s="155"/>
      <c r="T27" s="155"/>
    </row>
    <row r="28" customFormat="false" ht="13.8" hidden="false" customHeight="false" outlineLevel="0" collapsed="false">
      <c r="A28" s="150" t="n">
        <f aca="false">ROW()-1</f>
        <v>27</v>
      </c>
      <c r="B28" s="15" t="s">
        <v>796</v>
      </c>
      <c r="C28" s="15" t="s">
        <v>822</v>
      </c>
      <c r="D28" s="79" t="s">
        <v>823</v>
      </c>
      <c r="E28" s="151" t="n">
        <v>40</v>
      </c>
      <c r="F28" s="152" t="n">
        <f aca="false">COUNTIF(OBLIGATORIAS!$O$2:$O$147,D28)</f>
        <v>0</v>
      </c>
      <c r="G28" s="152"/>
      <c r="H28" s="152" t="n">
        <f aca="false">COUNTIF(OPTATIVAS!$O$2:$O$70,D28)</f>
        <v>0</v>
      </c>
      <c r="I28" s="152"/>
      <c r="J28" s="152" t="n">
        <f aca="false">COUNTIF(POSGRADO!$O$2:$O$50,D28)</f>
        <v>0</v>
      </c>
      <c r="K28" s="152"/>
      <c r="L28" s="46" t="n">
        <f aca="false">COUNTIF(FIQ!$O$2:$O$25,D28)</f>
        <v>3</v>
      </c>
      <c r="M28" s="153" t="n">
        <f aca="false">F28+H28+J28+L28+(G28+I28+K28)/2</f>
        <v>3</v>
      </c>
      <c r="N28" s="152" t="n">
        <f aca="false">SUMIF(OBLIGATORIAS!$O$2:$O$147,D28,OBLIGATORIAS!$J$2:$J$147)</f>
        <v>0</v>
      </c>
      <c r="O28" s="150" t="n">
        <f aca="false">SUMIF(OPTATIVAS!$O$2:$O$70,D28,OPTATIVAS!$J$2:$J$70)</f>
        <v>0</v>
      </c>
      <c r="P28" s="150" t="n">
        <f aca="false">SUMIF(POSGRADO!$O$2:$O$50,D28,POSGRADO!$J$2:$J$50)</f>
        <v>0</v>
      </c>
      <c r="Q28" s="150" t="n">
        <f aca="false">SUMIF(FIQ!$O$2:$O$25,D28,FIQ!$J$2:$J$25)</f>
        <v>267</v>
      </c>
      <c r="R28" s="154" t="n">
        <f aca="false">SUM(N28:Q28)</f>
        <v>267</v>
      </c>
      <c r="S28" s="155"/>
      <c r="T28" s="155"/>
    </row>
    <row r="29" customFormat="false" ht="13.8" hidden="false" customHeight="false" outlineLevel="0" collapsed="false">
      <c r="A29" s="150" t="n">
        <f aca="false">ROW()-1</f>
        <v>28</v>
      </c>
      <c r="B29" s="15" t="s">
        <v>775</v>
      </c>
      <c r="C29" s="15" t="s">
        <v>824</v>
      </c>
      <c r="D29" s="79" t="s">
        <v>662</v>
      </c>
      <c r="E29" s="151" t="n">
        <v>40</v>
      </c>
      <c r="F29" s="152" t="n">
        <f aca="false">COUNTIF(OBLIGATORIAS!$O$2:$O$147,D29)</f>
        <v>0</v>
      </c>
      <c r="G29" s="152"/>
      <c r="H29" s="152" t="n">
        <f aca="false">COUNTIF(OPTATIVAS!$O$2:$O$70,D29)</f>
        <v>0</v>
      </c>
      <c r="I29" s="152"/>
      <c r="J29" s="152" t="n">
        <f aca="false">COUNTIF(POSGRADO!$O$2:$O$50,D29)</f>
        <v>3</v>
      </c>
      <c r="K29" s="162" t="n">
        <v>1</v>
      </c>
      <c r="L29" s="46" t="n">
        <f aca="false">COUNTIF(FIQ!$O$2:$O$25,D29)</f>
        <v>0</v>
      </c>
      <c r="M29" s="153" t="n">
        <f aca="false">F29+H29+J29+L29+(G29+I29+K29)/2</f>
        <v>3.5</v>
      </c>
      <c r="N29" s="152" t="n">
        <f aca="false">SUMIF(OBLIGATORIAS!$O$2:$O$147,D29,OBLIGATORIAS!$J$2:$J$147)</f>
        <v>0</v>
      </c>
      <c r="O29" s="150" t="n">
        <f aca="false">SUMIF(OPTATIVAS!$O$2:$O$70,D29,OPTATIVAS!$J$2:$J$70)</f>
        <v>0</v>
      </c>
      <c r="P29" s="150" t="n">
        <f aca="false">SUMIF(POSGRADO!$O$2:$O$50,D29,POSGRADO!$J$2:$J$50)+60/2</f>
        <v>210</v>
      </c>
      <c r="Q29" s="150" t="n">
        <f aca="false">SUMIF(FIQ!$O$2:$O$25,D29,FIQ!$J$2:$J$25)</f>
        <v>0</v>
      </c>
      <c r="R29" s="154" t="n">
        <f aca="false">SUM(N29:Q29)</f>
        <v>210</v>
      </c>
      <c r="S29" s="155" t="s">
        <v>774</v>
      </c>
      <c r="T29" s="155" t="s">
        <v>774</v>
      </c>
    </row>
    <row r="30" customFormat="false" ht="13.8" hidden="false" customHeight="false" outlineLevel="0" collapsed="false">
      <c r="A30" s="150" t="n">
        <f aca="false">ROW()-1</f>
        <v>29</v>
      </c>
      <c r="B30" s="15" t="s">
        <v>775</v>
      </c>
      <c r="C30" s="15" t="s">
        <v>825</v>
      </c>
      <c r="D30" s="79" t="s">
        <v>532</v>
      </c>
      <c r="E30" s="151" t="n">
        <v>40</v>
      </c>
      <c r="F30" s="152" t="n">
        <f aca="false">COUNTIF(OBLIGATORIAS!$O$2:$O$147,D30)</f>
        <v>0</v>
      </c>
      <c r="G30" s="152"/>
      <c r="H30" s="152" t="n">
        <f aca="false">COUNTIF(OPTATIVAS!$O$2:$O$70,D30)</f>
        <v>1</v>
      </c>
      <c r="I30" s="152"/>
      <c r="J30" s="152" t="n">
        <f aca="false">COUNTIF(POSGRADO!$O$2:$O$50,D30)</f>
        <v>1</v>
      </c>
      <c r="K30" s="152"/>
      <c r="L30" s="46" t="n">
        <f aca="false">COUNTIF(FIQ!$O$2:$O$25,D30)</f>
        <v>0</v>
      </c>
      <c r="M30" s="153" t="n">
        <f aca="false">F30+H30+J30+L30+(G30+I30+K30)/2</f>
        <v>2</v>
      </c>
      <c r="N30" s="152" t="n">
        <f aca="false">SUMIF(OBLIGATORIAS!$O$2:$O$147,D30,OBLIGATORIAS!$J$2:$J$147)</f>
        <v>0</v>
      </c>
      <c r="O30" s="150" t="n">
        <f aca="false">SUMIF(OPTATIVAS!$O$2:$O$70,D30,OPTATIVAS!$J$2:$J$70)</f>
        <v>67.5</v>
      </c>
      <c r="P30" s="150" t="n">
        <f aca="false">SUMIF(POSGRADO!$O$2:$O$50,D30,POSGRADO!$J$2:$J$50)</f>
        <v>60</v>
      </c>
      <c r="Q30" s="150" t="n">
        <f aca="false">SUMIF(FIQ!$O$2:$O$25,D30,FIQ!$J$2:$J$25)</f>
        <v>0</v>
      </c>
      <c r="R30" s="154" t="n">
        <f aca="false">SUM(N30:Q30)</f>
        <v>127.5</v>
      </c>
      <c r="S30" s="155" t="s">
        <v>774</v>
      </c>
      <c r="T30" s="155"/>
    </row>
    <row r="31" customFormat="false" ht="13.8" hidden="false" customHeight="false" outlineLevel="0" collapsed="false">
      <c r="A31" s="150" t="n">
        <f aca="false">ROW()-1</f>
        <v>30</v>
      </c>
      <c r="B31" s="0" t="s">
        <v>803</v>
      </c>
      <c r="C31" s="15" t="s">
        <v>826</v>
      </c>
      <c r="D31" s="79" t="s">
        <v>827</v>
      </c>
      <c r="E31" s="79"/>
      <c r="F31" s="152" t="n">
        <f aca="false">COUNTIF(OBLIGATORIAS!$O$2:$O$147,D31)</f>
        <v>1</v>
      </c>
      <c r="G31" s="152"/>
      <c r="H31" s="152" t="n">
        <f aca="false">COUNTIF(OPTATIVAS!$O$2:$O$70,D31)</f>
        <v>0</v>
      </c>
      <c r="I31" s="152"/>
      <c r="J31" s="152" t="n">
        <f aca="false">COUNTIF(POSGRADO!$O$2:$O$50,D31)</f>
        <v>0</v>
      </c>
      <c r="K31" s="152"/>
      <c r="L31" s="46" t="n">
        <f aca="false">COUNTIF(FIQ!$O$2:$O$25,D31)</f>
        <v>0</v>
      </c>
      <c r="M31" s="153" t="n">
        <f aca="false">F31+H31+J31+L31+(G31+I31+K31)/2</f>
        <v>1</v>
      </c>
      <c r="N31" s="152" t="n">
        <f aca="false">SUMIF(OBLIGATORIAS!$O$2:$O$147,D31,OBLIGATORIAS!$J$2:$J$147)</f>
        <v>64</v>
      </c>
      <c r="O31" s="150" t="n">
        <f aca="false">SUMIF(OPTATIVAS!$O$2:$O$70,D31,OPTATIVAS!$J$2:$J$70)</f>
        <v>0</v>
      </c>
      <c r="P31" s="150" t="n">
        <f aca="false">SUMIF(POSGRADO!$O$2:$O$50,D31,POSGRADO!$J$2:$J$50)</f>
        <v>0</v>
      </c>
      <c r="Q31" s="150" t="n">
        <f aca="false">SUMIF(FIQ!$O$2:$O$25,D31,FIQ!$J$2:$J$25)</f>
        <v>0</v>
      </c>
      <c r="R31" s="154" t="n">
        <f aca="false">SUM(N31:Q31)</f>
        <v>64</v>
      </c>
      <c r="S31" s="155"/>
      <c r="T31" s="155" t="s">
        <v>828</v>
      </c>
    </row>
    <row r="32" customFormat="false" ht="13.8" hidden="false" customHeight="false" outlineLevel="0" collapsed="false">
      <c r="A32" s="150" t="n">
        <f aca="false">ROW()-1</f>
        <v>31</v>
      </c>
      <c r="B32" s="15" t="s">
        <v>829</v>
      </c>
      <c r="C32" s="15" t="s">
        <v>830</v>
      </c>
      <c r="D32" s="79" t="s">
        <v>831</v>
      </c>
      <c r="E32" s="151" t="n">
        <v>40</v>
      </c>
      <c r="F32" s="152" t="n">
        <f aca="false">COUNTIF(OBLIGATORIAS!$O$2:$O$147,D32)</f>
        <v>1</v>
      </c>
      <c r="G32" s="152"/>
      <c r="H32" s="152" t="n">
        <f aca="false">COUNTIF(OPTATIVAS!$O$2:$O$70,D32)</f>
        <v>0</v>
      </c>
      <c r="I32" s="152"/>
      <c r="J32" s="152" t="n">
        <f aca="false">COUNTIF(POSGRADO!$O$2:$O$50,D32)</f>
        <v>0</v>
      </c>
      <c r="K32" s="152"/>
      <c r="L32" s="46" t="n">
        <f aca="false">COUNTIF(FIQ!$O$2:$O$25,D32)</f>
        <v>0</v>
      </c>
      <c r="M32" s="153" t="n">
        <f aca="false">F32+H32+J32+L32+(G32+I32+K32)/2</f>
        <v>1</v>
      </c>
      <c r="N32" s="152" t="n">
        <f aca="false">SUMIF(OBLIGATORIAS!$O$2:$O$147,D32,OBLIGATORIAS!$J$2:$J$147)</f>
        <v>48</v>
      </c>
      <c r="O32" s="150" t="n">
        <f aca="false">SUMIF(OPTATIVAS!$O$2:$O$70,D32,OPTATIVAS!$J$2:$J$70)</f>
        <v>0</v>
      </c>
      <c r="P32" s="150" t="n">
        <f aca="false">SUMIF(POSGRADO!$O$2:$O$50,D32,POSGRADO!$J$2:$J$50)</f>
        <v>0</v>
      </c>
      <c r="Q32" s="150" t="n">
        <f aca="false">SUMIF(FIQ!$O$2:$O$25,D32,FIQ!$J$2:$J$25)</f>
        <v>0</v>
      </c>
      <c r="R32" s="154" t="n">
        <f aca="false">SUM(N32:Q32)</f>
        <v>48</v>
      </c>
      <c r="S32" s="155"/>
      <c r="T32" s="155"/>
    </row>
    <row r="33" customFormat="false" ht="13.8" hidden="false" customHeight="false" outlineLevel="0" collapsed="false">
      <c r="A33" s="150" t="n">
        <f aca="false">ROW()-1</f>
        <v>32</v>
      </c>
      <c r="B33" s="15" t="s">
        <v>832</v>
      </c>
      <c r="C33" s="15" t="s">
        <v>558</v>
      </c>
      <c r="D33" s="79" t="s">
        <v>833</v>
      </c>
      <c r="E33" s="151" t="n">
        <v>40</v>
      </c>
      <c r="F33" s="152" t="n">
        <f aca="false">COUNTIF(OBLIGATORIAS!$O$2:$O$147,D33)</f>
        <v>0</v>
      </c>
      <c r="G33" s="152"/>
      <c r="H33" s="152" t="n">
        <f aca="false">COUNTIF(OPTATIVAS!$O$2:$O$70,D33)</f>
        <v>0</v>
      </c>
      <c r="I33" s="152"/>
      <c r="J33" s="152" t="n">
        <f aca="false">COUNTIF(POSGRADO!$O$2:$O$50,D33)</f>
        <v>0</v>
      </c>
      <c r="K33" s="152"/>
      <c r="L33" s="46" t="n">
        <f aca="false">COUNTIF(FIQ!$O$2:$O$25,D33)</f>
        <v>4</v>
      </c>
      <c r="M33" s="153" t="n">
        <f aca="false">F33+H33+J33+L33+(G33+I33+K33)/2</f>
        <v>4</v>
      </c>
      <c r="N33" s="152" t="n">
        <f aca="false">SUMIF(OBLIGATORIAS!$O$2:$O$147,D33,OBLIGATORIAS!$J$2:$J$147)</f>
        <v>0</v>
      </c>
      <c r="O33" s="150" t="n">
        <f aca="false">SUMIF(OPTATIVAS!$O$2:$O$70,D33,OPTATIVAS!$J$2:$J$70)</f>
        <v>0</v>
      </c>
      <c r="P33" s="150" t="n">
        <f aca="false">SUMIF(POSGRADO!$O$2:$O$50,D33,POSGRADO!$J$2:$J$50)</f>
        <v>0</v>
      </c>
      <c r="Q33" s="150" t="n">
        <f aca="false">SUMIF(FIQ!$O$2:$O$25,D33,FIQ!$J$2:$J$25)</f>
        <v>200</v>
      </c>
      <c r="R33" s="154" t="n">
        <f aca="false">SUM(N33:Q33)</f>
        <v>200</v>
      </c>
      <c r="S33" s="155"/>
      <c r="T33" s="155"/>
    </row>
    <row r="34" customFormat="false" ht="13.8" hidden="false" customHeight="false" outlineLevel="0" collapsed="false">
      <c r="A34" s="150" t="n">
        <f aca="false">ROW()-1</f>
        <v>33</v>
      </c>
      <c r="B34" s="15" t="s">
        <v>834</v>
      </c>
      <c r="C34" s="15" t="s">
        <v>90</v>
      </c>
      <c r="D34" s="79" t="s">
        <v>91</v>
      </c>
      <c r="E34" s="151" t="n">
        <v>40</v>
      </c>
      <c r="F34" s="152" t="n">
        <f aca="false">COUNTIF(OBLIGATORIAS!$O$2:$O$147,D34)</f>
        <v>3</v>
      </c>
      <c r="G34" s="152"/>
      <c r="H34" s="152" t="n">
        <f aca="false">COUNTIF(OPTATIVAS!$O$2:$O$70,D34)</f>
        <v>0</v>
      </c>
      <c r="I34" s="152"/>
      <c r="J34" s="152" t="n">
        <f aca="false">COUNTIF(POSGRADO!$O$2:$O$50,D34)</f>
        <v>0</v>
      </c>
      <c r="K34" s="152"/>
      <c r="L34" s="46" t="n">
        <f aca="false">COUNTIF(FIQ!$O$2:$O$25,D34)</f>
        <v>0</v>
      </c>
      <c r="M34" s="153" t="n">
        <f aca="false">F34+H34+J34+L34+(G34+I34+K34)/2</f>
        <v>3</v>
      </c>
      <c r="N34" s="152" t="n">
        <f aca="false">SUMIF(OBLIGATORIAS!$O$2:$O$147,D34,OBLIGATORIAS!$J$2:$J$147)</f>
        <v>214.5</v>
      </c>
      <c r="O34" s="150" t="n">
        <f aca="false">SUMIF(OPTATIVAS!$O$2:$O$70,D34,OPTATIVAS!$J$2:$J$70)</f>
        <v>0</v>
      </c>
      <c r="P34" s="150" t="n">
        <f aca="false">SUMIF(POSGRADO!$O$2:$O$50,D34,POSGRADO!$J$2:$J$50)</f>
        <v>0</v>
      </c>
      <c r="Q34" s="150" t="n">
        <f aca="false">SUMIF(FIQ!$O$2:$O$25,D34,FIQ!$J$2:$J$25)</f>
        <v>0</v>
      </c>
      <c r="R34" s="154" t="n">
        <f aca="false">SUM(N34:Q34)</f>
        <v>214.5</v>
      </c>
      <c r="S34" s="155"/>
      <c r="T34" s="155"/>
    </row>
    <row r="35" customFormat="false" ht="13.8" hidden="false" customHeight="false" outlineLevel="0" collapsed="false">
      <c r="A35" s="150" t="n">
        <f aca="false">ROW()-1</f>
        <v>34</v>
      </c>
      <c r="B35" s="15" t="s">
        <v>772</v>
      </c>
      <c r="C35" s="15" t="s">
        <v>835</v>
      </c>
      <c r="D35" s="79" t="s">
        <v>836</v>
      </c>
      <c r="E35" s="151" t="n">
        <v>40</v>
      </c>
      <c r="F35" s="152" t="n">
        <f aca="false">COUNTIF(OBLIGATORIAS!$O$2:$O$147,D35)</f>
        <v>2</v>
      </c>
      <c r="G35" s="152"/>
      <c r="H35" s="152" t="n">
        <f aca="false">COUNTIF(OPTATIVAS!$O$2:$O$70,D35)</f>
        <v>0</v>
      </c>
      <c r="I35" s="152"/>
      <c r="J35" s="152" t="n">
        <f aca="false">COUNTIF(POSGRADO!$O$2:$O$50,D35)</f>
        <v>0</v>
      </c>
      <c r="K35" s="152"/>
      <c r="L35" s="46" t="n">
        <f aca="false">COUNTIF(FIQ!$O$2:$O$25,D35)</f>
        <v>0</v>
      </c>
      <c r="M35" s="153" t="n">
        <f aca="false">F35+H35+J35+L35+(G35+I35+K35)/2</f>
        <v>2</v>
      </c>
      <c r="N35" s="152" t="n">
        <f aca="false">SUMIF(OBLIGATORIAS!$O$2:$O$147,D35,OBLIGATORIAS!$J$2:$J$147)</f>
        <v>136</v>
      </c>
      <c r="O35" s="150" t="n">
        <f aca="false">SUMIF(OPTATIVAS!$O$2:$O$70,D35,OPTATIVAS!$J$2:$J$70)</f>
        <v>0</v>
      </c>
      <c r="P35" s="150" t="n">
        <f aca="false">SUMIF(POSGRADO!$O$2:$O$50,D35,POSGRADO!$J$2:$J$50)</f>
        <v>0</v>
      </c>
      <c r="Q35" s="150" t="n">
        <f aca="false">SUMIF(FIQ!$O$2:$O$25,D35,FIQ!$J$2:$J$25)</f>
        <v>0</v>
      </c>
      <c r="R35" s="154" t="n">
        <f aca="false">SUM(N35:Q35)</f>
        <v>136</v>
      </c>
      <c r="S35" s="155"/>
      <c r="T35" s="155"/>
    </row>
    <row r="36" customFormat="false" ht="13.8" hidden="false" customHeight="false" outlineLevel="0" collapsed="false">
      <c r="A36" s="150" t="n">
        <f aca="false">ROW()-1</f>
        <v>35</v>
      </c>
      <c r="B36" s="15" t="s">
        <v>780</v>
      </c>
      <c r="C36" s="15" t="s">
        <v>837</v>
      </c>
      <c r="D36" s="79" t="s">
        <v>188</v>
      </c>
      <c r="E36" s="79" t="n">
        <v>40</v>
      </c>
      <c r="F36" s="152" t="n">
        <f aca="false">COUNTIF(OBLIGATORIAS!$O$2:$O$147,D36)</f>
        <v>3</v>
      </c>
      <c r="G36" s="152"/>
      <c r="H36" s="152" t="n">
        <f aca="false">COUNTIF(OPTATIVAS!$O$2:$O$70,D36)</f>
        <v>0</v>
      </c>
      <c r="I36" s="152"/>
      <c r="J36" s="152" t="n">
        <f aca="false">COUNTIF(POSGRADO!$O$2:$O$50,D36)</f>
        <v>0</v>
      </c>
      <c r="K36" s="152"/>
      <c r="L36" s="46" t="n">
        <f aca="false">COUNTIF(FIQ!$O$2:$O$25,D36)</f>
        <v>0</v>
      </c>
      <c r="M36" s="153" t="n">
        <f aca="false">F36+H36+J36+L36+(G36+I36+K36)/2</f>
        <v>3</v>
      </c>
      <c r="N36" s="152" t="n">
        <f aca="false">SUMIF(OBLIGATORIAS!$O$2:$O$147,D36,OBLIGATORIAS!$J$2:$J$147)</f>
        <v>226</v>
      </c>
      <c r="O36" s="150" t="n">
        <f aca="false">SUMIF(OPTATIVAS!$O$2:$O$70,D36,OPTATIVAS!$J$2:$J$70)</f>
        <v>0</v>
      </c>
      <c r="P36" s="150" t="n">
        <f aca="false">SUMIF(POSGRADO!$O$2:$O$50,D36,POSGRADO!$J$2:$J$50)</f>
        <v>0</v>
      </c>
      <c r="Q36" s="150" t="n">
        <f aca="false">SUMIF(FIQ!$O$2:$O$25,D36,FIQ!$J$2:$J$25)</f>
        <v>0</v>
      </c>
      <c r="R36" s="154" t="n">
        <f aca="false">SUM(N36:Q36)</f>
        <v>226</v>
      </c>
      <c r="S36" s="155"/>
      <c r="T36" s="155" t="s">
        <v>838</v>
      </c>
    </row>
    <row r="37" customFormat="false" ht="13.8" hidden="false" customHeight="false" outlineLevel="0" collapsed="false">
      <c r="A37" s="150" t="n">
        <f aca="false">ROW()-1</f>
        <v>36</v>
      </c>
      <c r="B37" s="15" t="s">
        <v>777</v>
      </c>
      <c r="C37" s="15" t="s">
        <v>839</v>
      </c>
      <c r="D37" s="79" t="s">
        <v>446</v>
      </c>
      <c r="E37" s="151" t="n">
        <v>40</v>
      </c>
      <c r="F37" s="152" t="n">
        <f aca="false">COUNTIF(OBLIGATORIAS!$O$2:$O$147,D37)</f>
        <v>2</v>
      </c>
      <c r="G37" s="152"/>
      <c r="H37" s="152" t="n">
        <f aca="false">COUNTIF(OPTATIVAS!$O$2:$O$70,D37)</f>
        <v>1</v>
      </c>
      <c r="I37" s="152"/>
      <c r="J37" s="152" t="n">
        <f aca="false">COUNTIF(POSGRADO!$O$2:$O$50,D37)</f>
        <v>0</v>
      </c>
      <c r="K37" s="152"/>
      <c r="L37" s="46" t="n">
        <f aca="false">COUNTIF(FIQ!$O$2:$O$25,D37)</f>
        <v>0</v>
      </c>
      <c r="M37" s="153" t="n">
        <f aca="false">F37+H37+J37+L37+(G37+I37+K37)/2</f>
        <v>3</v>
      </c>
      <c r="N37" s="152" t="n">
        <f aca="false">SUMIF(OBLIGATORIAS!$O$2:$O$147,D37,OBLIGATORIAS!$J$2:$J$147)</f>
        <v>150</v>
      </c>
      <c r="O37" s="150" t="n">
        <f aca="false">SUMIF(OPTATIVAS!$O$2:$O$70,D37,OPTATIVAS!$J$2:$J$70)</f>
        <v>64</v>
      </c>
      <c r="P37" s="150" t="n">
        <f aca="false">SUMIF(POSGRADO!$O$2:$O$50,D37,POSGRADO!$J$2:$J$50)</f>
        <v>0</v>
      </c>
      <c r="Q37" s="150" t="n">
        <f aca="false">SUMIF(FIQ!$O$2:$O$25,D37,FIQ!$J$2:$J$25)</f>
        <v>0</v>
      </c>
      <c r="R37" s="154" t="n">
        <f aca="false">SUM(N37:Q37)</f>
        <v>214</v>
      </c>
      <c r="S37" s="155"/>
      <c r="T37" s="155"/>
    </row>
    <row r="38" customFormat="false" ht="13.8" hidden="false" customHeight="false" outlineLevel="0" collapsed="false">
      <c r="A38" s="150" t="n">
        <f aca="false">ROW()-1</f>
        <v>37</v>
      </c>
      <c r="B38" s="15" t="s">
        <v>775</v>
      </c>
      <c r="C38" s="15" t="s">
        <v>100</v>
      </c>
      <c r="D38" s="79" t="s">
        <v>418</v>
      </c>
      <c r="E38" s="151" t="n">
        <v>40</v>
      </c>
      <c r="F38" s="152" t="n">
        <f aca="false">COUNTIF(OBLIGATORIAS!$O$2:$O$147,D38)</f>
        <v>2</v>
      </c>
      <c r="G38" s="152"/>
      <c r="H38" s="152" t="n">
        <f aca="false">COUNTIF(OPTATIVAS!$O$2:$O$70,D38)</f>
        <v>1</v>
      </c>
      <c r="I38" s="152"/>
      <c r="J38" s="152" t="n">
        <f aca="false">COUNTIF(POSGRADO!$O$2:$O$50,D38)</f>
        <v>0</v>
      </c>
      <c r="K38" s="152"/>
      <c r="L38" s="46" t="n">
        <f aca="false">COUNTIF(FIQ!$O$2:$O$25,D38)</f>
        <v>0</v>
      </c>
      <c r="M38" s="153" t="n">
        <f aca="false">F38+H38+J38+L38+(G38+I38+K38)/2</f>
        <v>3</v>
      </c>
      <c r="N38" s="152" t="n">
        <f aca="false">SUMIF(OBLIGATORIAS!$O$2:$O$147,D38,OBLIGATORIAS!$J$2:$J$147)</f>
        <v>147</v>
      </c>
      <c r="O38" s="150" t="n">
        <f aca="false">SUMIF(OPTATIVAS!$O$2:$O$70,D38,OPTATIVAS!$J$2:$J$70)</f>
        <v>64</v>
      </c>
      <c r="P38" s="150" t="n">
        <f aca="false">SUMIF(POSGRADO!$O$2:$O$50,D38,POSGRADO!$J$2:$J$50)</f>
        <v>0</v>
      </c>
      <c r="Q38" s="150" t="n">
        <f aca="false">SUMIF(FIQ!$O$2:$O$25,D38,FIQ!$J$2:$J$25)</f>
        <v>0</v>
      </c>
      <c r="R38" s="154" t="n">
        <f aca="false">SUM(N38:Q38)</f>
        <v>211</v>
      </c>
      <c r="S38" s="155"/>
      <c r="T38" s="155" t="s">
        <v>840</v>
      </c>
    </row>
    <row r="39" customFormat="false" ht="13.8" hidden="false" customHeight="false" outlineLevel="0" collapsed="false">
      <c r="A39" s="150" t="n">
        <f aca="false">ROW()-1</f>
        <v>38</v>
      </c>
      <c r="B39" s="15" t="s">
        <v>841</v>
      </c>
      <c r="C39" s="15" t="s">
        <v>441</v>
      </c>
      <c r="D39" s="79" t="s">
        <v>442</v>
      </c>
      <c r="E39" s="151" t="n">
        <v>10</v>
      </c>
      <c r="F39" s="152" t="n">
        <f aca="false">COUNTIF(OBLIGATORIAS!$O$2:$O$147,D39)</f>
        <v>0</v>
      </c>
      <c r="G39" s="152"/>
      <c r="H39" s="152" t="n">
        <f aca="false">COUNTIF(OPTATIVAS!$O$2:$O$70,D39)</f>
        <v>1</v>
      </c>
      <c r="I39" s="152"/>
      <c r="J39" s="152" t="n">
        <f aca="false">COUNTIF(POSGRADO!$O$2:$O$50,D39)</f>
        <v>0</v>
      </c>
      <c r="K39" s="152"/>
      <c r="L39" s="46" t="n">
        <f aca="false">COUNTIF(FIQ!$O$2:$O$25,D39)</f>
        <v>0</v>
      </c>
      <c r="M39" s="153" t="n">
        <f aca="false">F39+H39+J39+L39+(G39+I39+K39)/2</f>
        <v>1</v>
      </c>
      <c r="N39" s="152" t="n">
        <f aca="false">SUMIF(OBLIGATORIAS!$O$2:$O$147,D39,OBLIGATORIAS!$J$2:$J$147)</f>
        <v>0</v>
      </c>
      <c r="O39" s="150" t="n">
        <f aca="false">SUMIF(OPTATIVAS!$O$2:$O$70,D39,OPTATIVAS!$J$2:$J$70)</f>
        <v>64</v>
      </c>
      <c r="P39" s="150" t="n">
        <f aca="false">SUMIF(POSGRADO!$O$2:$O$50,D39,POSGRADO!$J$2:$J$50)</f>
        <v>0</v>
      </c>
      <c r="Q39" s="150" t="n">
        <f aca="false">SUMIF(FIQ!$O$2:$O$25,D39,FIQ!$J$2:$J$25)</f>
        <v>0</v>
      </c>
      <c r="R39" s="154" t="n">
        <f aca="false">SUM(N39:Q39)</f>
        <v>64</v>
      </c>
      <c r="S39" s="155"/>
      <c r="T39" s="155"/>
    </row>
    <row r="40" customFormat="false" ht="13.8" hidden="false" customHeight="false" outlineLevel="0" collapsed="false">
      <c r="A40" s="150" t="n">
        <f aca="false">ROW()-1</f>
        <v>39</v>
      </c>
      <c r="B40" s="15" t="s">
        <v>793</v>
      </c>
      <c r="C40" s="15" t="s">
        <v>842</v>
      </c>
      <c r="D40" s="79" t="s">
        <v>843</v>
      </c>
      <c r="E40" s="151" t="n">
        <v>40</v>
      </c>
      <c r="F40" s="152" t="n">
        <f aca="false">COUNTIF(OBLIGATORIAS!$O$2:$O$147,D40)</f>
        <v>1</v>
      </c>
      <c r="G40" s="152"/>
      <c r="H40" s="152" t="n">
        <f aca="false">COUNTIF(OPTATIVAS!$O$2:$O$70,D40)</f>
        <v>0</v>
      </c>
      <c r="I40" s="152"/>
      <c r="J40" s="152" t="n">
        <f aca="false">COUNTIF(POSGRADO!$O$2:$O$50,D40)</f>
        <v>0</v>
      </c>
      <c r="K40" s="152"/>
      <c r="L40" s="46" t="n">
        <f aca="false">COUNTIF(FIQ!$O$2:$O$25,D40)</f>
        <v>0</v>
      </c>
      <c r="M40" s="153" t="n">
        <f aca="false">F40+H40+J40+L40+(G40+I40+K40)/2</f>
        <v>1</v>
      </c>
      <c r="N40" s="152" t="n">
        <f aca="false">SUMIF(OBLIGATORIAS!$O$2:$O$147,D40,OBLIGATORIAS!$J$2:$J$147)</f>
        <v>75</v>
      </c>
      <c r="O40" s="150" t="n">
        <f aca="false">SUMIF(OPTATIVAS!$O$2:$O$70,D40,OPTATIVAS!$J$2:$J$70)</f>
        <v>0</v>
      </c>
      <c r="P40" s="150" t="n">
        <f aca="false">SUMIF(POSGRADO!$O$2:$O$50,D40,POSGRADO!$J$2:$J$50)</f>
        <v>0</v>
      </c>
      <c r="Q40" s="150" t="n">
        <f aca="false">SUMIF(FIQ!$O$2:$O$25,D40,FIQ!$J$2:$J$25)</f>
        <v>0</v>
      </c>
      <c r="R40" s="154" t="n">
        <f aca="false">SUM(N40:Q40)</f>
        <v>75</v>
      </c>
      <c r="S40" s="155"/>
      <c r="T40" s="155" t="s">
        <v>844</v>
      </c>
    </row>
    <row r="41" customFormat="false" ht="13.8" hidden="false" customHeight="false" outlineLevel="0" collapsed="false">
      <c r="A41" s="150" t="n">
        <f aca="false">ROW()-1</f>
        <v>40</v>
      </c>
      <c r="B41" s="15" t="s">
        <v>775</v>
      </c>
      <c r="C41" s="15" t="s">
        <v>845</v>
      </c>
      <c r="D41" s="79" t="s">
        <v>590</v>
      </c>
      <c r="E41" s="79" t="n">
        <v>4.5</v>
      </c>
      <c r="F41" s="152" t="n">
        <f aca="false">COUNTIF(OBLIGATORIAS!$O$2:$O$147,D41)</f>
        <v>0</v>
      </c>
      <c r="G41" s="152"/>
      <c r="H41" s="152" t="n">
        <f aca="false">COUNTIF(OPTATIVAS!$O$2:$O$70,D41)</f>
        <v>1</v>
      </c>
      <c r="I41" s="152"/>
      <c r="J41" s="152" t="n">
        <f aca="false">COUNTIF(POSGRADO!$O$2:$O$50,D41)</f>
        <v>0</v>
      </c>
      <c r="K41" s="152"/>
      <c r="L41" s="46" t="n">
        <f aca="false">COUNTIF(FIQ!$O$2:$O$25,D41)</f>
        <v>0</v>
      </c>
      <c r="M41" s="153" t="n">
        <f aca="false">F41+H41+J41+L41+(G41+I41+K41)/2</f>
        <v>1</v>
      </c>
      <c r="N41" s="152" t="n">
        <f aca="false">SUMIF(OBLIGATORIAS!$O$2:$O$147,D41,OBLIGATORIAS!$J$2:$J$147)</f>
        <v>0</v>
      </c>
      <c r="O41" s="150" t="n">
        <f aca="false">SUMIF(OPTATIVAS!$O$2:$O$70,D41,OPTATIVAS!$J$2:$J$70)</f>
        <v>48</v>
      </c>
      <c r="P41" s="150" t="n">
        <f aca="false">SUMIF(POSGRADO!$O$2:$O$50,D41,POSGRADO!$J$2:$J$50)</f>
        <v>0</v>
      </c>
      <c r="Q41" s="150" t="n">
        <f aca="false">SUMIF(FIQ!$O$2:$O$25,D41,FIQ!$J$2:$J$25)</f>
        <v>0</v>
      </c>
      <c r="R41" s="154" t="n">
        <f aca="false">SUM(N41:Q41)</f>
        <v>48</v>
      </c>
      <c r="S41" s="155"/>
      <c r="T41" s="155"/>
    </row>
    <row r="42" customFormat="false" ht="13.8" hidden="false" customHeight="false" outlineLevel="0" collapsed="false">
      <c r="A42" s="150" t="n">
        <f aca="false">ROW()-1</f>
        <v>41</v>
      </c>
      <c r="B42" s="15" t="s">
        <v>777</v>
      </c>
      <c r="C42" s="15" t="s">
        <v>846</v>
      </c>
      <c r="D42" s="79" t="s">
        <v>479</v>
      </c>
      <c r="E42" s="151" t="n">
        <v>40</v>
      </c>
      <c r="F42" s="152" t="n">
        <f aca="false">COUNTIF(OBLIGATORIAS!$O$2:$O$147,D42)</f>
        <v>2</v>
      </c>
      <c r="G42" s="152"/>
      <c r="H42" s="152" t="n">
        <f aca="false">COUNTIF(OPTATIVAS!$O$2:$O$70,D42)</f>
        <v>1</v>
      </c>
      <c r="I42" s="152"/>
      <c r="J42" s="152" t="n">
        <f aca="false">COUNTIF(POSGRADO!$O$2:$O$50,D42)</f>
        <v>1</v>
      </c>
      <c r="K42" s="152"/>
      <c r="L42" s="46" t="n">
        <f aca="false">COUNTIF(FIQ!$O$2:$O$25,D42)</f>
        <v>0</v>
      </c>
      <c r="M42" s="153" t="n">
        <f aca="false">F42+H42+J42+L42+(G42+I42+K42)/2</f>
        <v>4</v>
      </c>
      <c r="N42" s="152" t="n">
        <f aca="false">SUMIF(OBLIGATORIAS!$O$2:$O$147,D42,OBLIGATORIAS!$J$2:$J$147)</f>
        <v>131</v>
      </c>
      <c r="O42" s="150" t="n">
        <f aca="false">SUMIF(OPTATIVAS!$O$2:$O$70,D42,OPTATIVAS!$J$2:$J$70)</f>
        <v>24</v>
      </c>
      <c r="P42" s="150" t="n">
        <f aca="false">SUMIF(POSGRADO!$O$2:$O$50,D42,POSGRADO!$J$2:$J$50)</f>
        <v>72</v>
      </c>
      <c r="Q42" s="150" t="n">
        <f aca="false">SUMIF(FIQ!$O$2:$O$25,D42,FIQ!$J$2:$J$25)</f>
        <v>0</v>
      </c>
      <c r="R42" s="154" t="n">
        <f aca="false">SUM(N42:Q42)</f>
        <v>227</v>
      </c>
      <c r="S42" s="155"/>
      <c r="T42" s="155"/>
    </row>
    <row r="43" customFormat="false" ht="13.8" hidden="false" customHeight="false" outlineLevel="0" collapsed="false">
      <c r="A43" s="150" t="n">
        <f aca="false">ROW()-1</f>
        <v>42</v>
      </c>
      <c r="B43" s="15" t="s">
        <v>777</v>
      </c>
      <c r="C43" s="15" t="s">
        <v>847</v>
      </c>
      <c r="D43" s="79" t="s">
        <v>848</v>
      </c>
      <c r="E43" s="151" t="n">
        <v>40</v>
      </c>
      <c r="F43" s="152" t="n">
        <f aca="false">COUNTIF(OBLIGATORIAS!$O$2:$O$147,D43)</f>
        <v>1</v>
      </c>
      <c r="G43" s="152"/>
      <c r="H43" s="152" t="n">
        <f aca="false">COUNTIF(OPTATIVAS!$O$2:$O$70,D43)</f>
        <v>0</v>
      </c>
      <c r="I43" s="152"/>
      <c r="J43" s="152" t="n">
        <f aca="false">COUNTIF(POSGRADO!$O$2:$O$50,D43)</f>
        <v>0</v>
      </c>
      <c r="K43" s="152"/>
      <c r="L43" s="46" t="n">
        <f aca="false">COUNTIF(FIQ!$O$2:$O$25,D43)</f>
        <v>0</v>
      </c>
      <c r="M43" s="153" t="n">
        <f aca="false">F43+H43+J43+L43+(G43+I43+K43)/2</f>
        <v>1</v>
      </c>
      <c r="N43" s="152" t="n">
        <f aca="false">SUMIF(OBLIGATORIAS!$O$2:$O$147,D43,OBLIGATORIAS!$J$2:$J$147)</f>
        <v>52.5</v>
      </c>
      <c r="O43" s="150" t="n">
        <f aca="false">SUMIF(OPTATIVAS!$O$2:$O$70,D43,OPTATIVAS!$J$2:$J$70)</f>
        <v>0</v>
      </c>
      <c r="P43" s="150" t="n">
        <f aca="false">SUMIF(POSGRADO!$O$2:$O$50,D43,POSGRADO!$J$2:$J$50)</f>
        <v>0</v>
      </c>
      <c r="Q43" s="150" t="n">
        <f aca="false">SUMIF(FIQ!$O$2:$O$25,D43,FIQ!$J$2:$J$25)</f>
        <v>0</v>
      </c>
      <c r="R43" s="154" t="n">
        <f aca="false">SUM(N43:Q43)</f>
        <v>52.5</v>
      </c>
      <c r="S43" s="155"/>
      <c r="T43" s="155" t="s">
        <v>849</v>
      </c>
    </row>
    <row r="44" customFormat="false" ht="13.8" hidden="false" customHeight="false" outlineLevel="0" collapsed="false">
      <c r="A44" s="150" t="n">
        <f aca="false">ROW()-1</f>
        <v>43</v>
      </c>
      <c r="B44" s="15" t="s">
        <v>796</v>
      </c>
      <c r="C44" s="15" t="s">
        <v>850</v>
      </c>
      <c r="D44" s="79" t="s">
        <v>851</v>
      </c>
      <c r="E44" s="151" t="n">
        <v>40</v>
      </c>
      <c r="F44" s="152" t="n">
        <f aca="false">COUNTIF(OBLIGATORIAS!$O$2:$O$147,D44)</f>
        <v>2</v>
      </c>
      <c r="G44" s="152"/>
      <c r="H44" s="152" t="n">
        <f aca="false">COUNTIF(OPTATIVAS!$O$2:$O$70,D44)</f>
        <v>0</v>
      </c>
      <c r="I44" s="152"/>
      <c r="J44" s="152" t="n">
        <f aca="false">COUNTIF(POSGRADO!$O$2:$O$50,D44)</f>
        <v>0</v>
      </c>
      <c r="K44" s="152"/>
      <c r="L44" s="46" t="n">
        <f aca="false">COUNTIF(FIQ!$O$2:$O$25,D44)</f>
        <v>0</v>
      </c>
      <c r="M44" s="153" t="n">
        <f aca="false">F44+H44+J44+L44+(G44+I44+K44)/2</f>
        <v>2</v>
      </c>
      <c r="N44" s="152" t="n">
        <f aca="false">SUMIF(OBLIGATORIAS!$O$2:$O$147,D44,OBLIGATORIAS!$J$2:$J$147)</f>
        <v>157.5</v>
      </c>
      <c r="O44" s="150" t="n">
        <f aca="false">SUMIF(OPTATIVAS!$O$2:$O$70,D44,OPTATIVAS!$J$2:$J$70)</f>
        <v>0</v>
      </c>
      <c r="P44" s="150" t="n">
        <f aca="false">SUMIF(POSGRADO!$O$2:$O$50,D44,POSGRADO!$J$2:$J$50)</f>
        <v>0</v>
      </c>
      <c r="Q44" s="150" t="n">
        <f aca="false">SUMIF(FIQ!$O$2:$O$25,D44,FIQ!$J$2:$J$25)</f>
        <v>0</v>
      </c>
      <c r="R44" s="154" t="n">
        <f aca="false">SUM(N44:Q44)</f>
        <v>157.5</v>
      </c>
      <c r="S44" s="155"/>
      <c r="T44" s="155"/>
    </row>
    <row r="45" customFormat="false" ht="13.8" hidden="false" customHeight="false" outlineLevel="0" collapsed="false">
      <c r="A45" s="150" t="n">
        <f aca="false">ROW()-1</f>
        <v>44</v>
      </c>
      <c r="B45" s="15" t="s">
        <v>775</v>
      </c>
      <c r="C45" s="15" t="s">
        <v>811</v>
      </c>
      <c r="D45" s="79" t="s">
        <v>601</v>
      </c>
      <c r="E45" s="151" t="n">
        <v>40</v>
      </c>
      <c r="F45" s="152" t="n">
        <f aca="false">COUNTIF(OBLIGATORIAS!$O$2:$O$147,D45)</f>
        <v>2</v>
      </c>
      <c r="G45" s="152"/>
      <c r="H45" s="152" t="n">
        <f aca="false">COUNTIF(OPTATIVAS!$O$2:$O$70,D45)</f>
        <v>0</v>
      </c>
      <c r="I45" s="152"/>
      <c r="J45" s="152" t="n">
        <f aca="false">COUNTIF(POSGRADO!$O$2:$O$50,D45)</f>
        <v>1</v>
      </c>
      <c r="K45" s="152"/>
      <c r="L45" s="46" t="n">
        <f aca="false">COUNTIF(FIQ!$O$2:$O$25,D45)</f>
        <v>0</v>
      </c>
      <c r="M45" s="153" t="n">
        <f aca="false">F45+H45+J45+L45+(G45+I45+K45)/2</f>
        <v>3</v>
      </c>
      <c r="N45" s="152" t="n">
        <f aca="false">SUMIF(OBLIGATORIAS!$O$2:$O$147,D45,OBLIGATORIAS!$J$2:$J$147)</f>
        <v>135</v>
      </c>
      <c r="O45" s="150" t="n">
        <f aca="false">SUMIF(OPTATIVAS!$O$2:$O$70,D45,OPTATIVAS!$J$2:$J$70)</f>
        <v>0</v>
      </c>
      <c r="P45" s="150" t="n">
        <f aca="false">SUMIF(POSGRADO!$O$2:$O$50,D45,POSGRADO!$J$2:$J$50)</f>
        <v>60</v>
      </c>
      <c r="Q45" s="150" t="n">
        <f aca="false">SUMIF(FIQ!$O$2:$O$25,D45,FIQ!$J$2:$J$25)</f>
        <v>0</v>
      </c>
      <c r="R45" s="154" t="n">
        <f aca="false">SUM(N45:Q45)</f>
        <v>195</v>
      </c>
      <c r="S45" s="155"/>
      <c r="T45" s="155"/>
    </row>
    <row r="46" customFormat="false" ht="13.8" hidden="false" customHeight="false" outlineLevel="0" collapsed="false">
      <c r="A46" s="150" t="n">
        <f aca="false">ROW()-1</f>
        <v>45</v>
      </c>
      <c r="B46" s="15" t="s">
        <v>775</v>
      </c>
      <c r="C46" s="15" t="s">
        <v>852</v>
      </c>
      <c r="D46" s="79" t="s">
        <v>659</v>
      </c>
      <c r="E46" s="151" t="n">
        <v>40</v>
      </c>
      <c r="F46" s="152" t="n">
        <f aca="false">COUNTIF(OBLIGATORIAS!$O$2:$O$147,D46)</f>
        <v>1</v>
      </c>
      <c r="G46" s="152"/>
      <c r="H46" s="152" t="n">
        <f aca="false">COUNTIF(OPTATIVAS!$O$2:$O$70,D46)</f>
        <v>0</v>
      </c>
      <c r="I46" s="152"/>
      <c r="J46" s="152" t="n">
        <f aca="false">COUNTIF(POSGRADO!$O$2:$O$50,D46)</f>
        <v>1</v>
      </c>
      <c r="K46" s="162" t="n">
        <v>1</v>
      </c>
      <c r="L46" s="46" t="n">
        <f aca="false">COUNTIF(FIQ!$O$2:$O$25,D46)</f>
        <v>0</v>
      </c>
      <c r="M46" s="153" t="n">
        <f aca="false">F46+H46+J46+L46+(G46+I46+K46)/2</f>
        <v>2.5</v>
      </c>
      <c r="N46" s="152" t="n">
        <f aca="false">SUMIF(OBLIGATORIAS!$O$2:$O$147,D46,OBLIGATORIAS!$J$2:$J$147)</f>
        <v>72</v>
      </c>
      <c r="O46" s="150" t="n">
        <f aca="false">SUMIF(OPTATIVAS!$O$2:$O$70,D46,OPTATIVAS!$J$2:$J$70)</f>
        <v>0</v>
      </c>
      <c r="P46" s="150" t="n">
        <f aca="false">SUMIF(POSGRADO!$O$2:$O$50,D46,POSGRADO!$J$2:$J$50)+60/2</f>
        <v>90</v>
      </c>
      <c r="Q46" s="150" t="n">
        <f aca="false">SUMIF(FIQ!$O$2:$O$25,D46,FIQ!$J$2:$J$25)</f>
        <v>0</v>
      </c>
      <c r="R46" s="154" t="n">
        <f aca="false">SUM(N46:Q46)</f>
        <v>162</v>
      </c>
      <c r="S46" s="155" t="s">
        <v>774</v>
      </c>
      <c r="T46" s="155"/>
    </row>
    <row r="47" customFormat="false" ht="13.8" hidden="false" customHeight="false" outlineLevel="0" collapsed="false">
      <c r="A47" s="150" t="n">
        <f aca="false">ROW()-1</f>
        <v>46</v>
      </c>
      <c r="B47" s="15" t="s">
        <v>777</v>
      </c>
      <c r="C47" s="15" t="s">
        <v>853</v>
      </c>
      <c r="D47" s="79" t="s">
        <v>854</v>
      </c>
      <c r="E47" s="151" t="n">
        <v>40</v>
      </c>
      <c r="F47" s="152" t="n">
        <f aca="false">COUNTIF(OBLIGATORIAS!$O$2:$O$147,D47)</f>
        <v>1</v>
      </c>
      <c r="G47" s="152"/>
      <c r="H47" s="152" t="n">
        <f aca="false">COUNTIF(OPTATIVAS!$O$2:$O$70,D47)</f>
        <v>0</v>
      </c>
      <c r="I47" s="152"/>
      <c r="J47" s="152" t="n">
        <f aca="false">COUNTIF(POSGRADO!$O$2:$O$50,D47)</f>
        <v>0</v>
      </c>
      <c r="K47" s="152"/>
      <c r="L47" s="46" t="n">
        <f aca="false">COUNTIF(FIQ!$O$2:$O$25,D47)</f>
        <v>3</v>
      </c>
      <c r="M47" s="153" t="n">
        <f aca="false">F47+H47+J47+L47+(G47+I47+K47)/2</f>
        <v>4</v>
      </c>
      <c r="N47" s="152" t="n">
        <f aca="false">SUMIF(OBLIGATORIAS!$O$2:$O$147,D47,OBLIGATORIAS!$J$2:$J$147)</f>
        <v>75</v>
      </c>
      <c r="O47" s="150" t="n">
        <f aca="false">SUMIF(OPTATIVAS!$O$2:$O$70,D47,OPTATIVAS!$J$2:$J$70)</f>
        <v>0</v>
      </c>
      <c r="P47" s="150" t="n">
        <f aca="false">SUMIF(POSGRADO!$O$2:$O$50,D47,POSGRADO!$J$2:$J$50)</f>
        <v>0</v>
      </c>
      <c r="Q47" s="150" t="n">
        <f aca="false">SUMIF(FIQ!$O$2:$O$25,D47,FIQ!$J$2:$J$25)</f>
        <v>171</v>
      </c>
      <c r="R47" s="154" t="n">
        <f aca="false">SUM(N47:Q47)</f>
        <v>246</v>
      </c>
      <c r="S47" s="155"/>
      <c r="T47" s="155"/>
    </row>
    <row r="48" customFormat="false" ht="13.8" hidden="false" customHeight="false" outlineLevel="0" collapsed="false">
      <c r="A48" s="150" t="n">
        <f aca="false">ROW()-1</f>
        <v>47</v>
      </c>
      <c r="B48" s="46" t="s">
        <v>775</v>
      </c>
      <c r="C48" s="46" t="s">
        <v>100</v>
      </c>
      <c r="D48" s="159" t="s">
        <v>101</v>
      </c>
      <c r="E48" s="151" t="n">
        <v>40</v>
      </c>
      <c r="F48" s="152" t="n">
        <f aca="false">COUNTIF(OBLIGATORIAS!$O$2:$O$147,D48)</f>
        <v>1</v>
      </c>
      <c r="G48" s="152"/>
      <c r="H48" s="152" t="n">
        <f aca="false">COUNTIF(OPTATIVAS!$O$2:$O$70,D48)</f>
        <v>0</v>
      </c>
      <c r="I48" s="163" t="n">
        <v>2</v>
      </c>
      <c r="J48" s="152" t="n">
        <f aca="false">COUNTIF(POSGRADO!$O$2:$O$50,D48)</f>
        <v>0</v>
      </c>
      <c r="K48" s="152"/>
      <c r="L48" s="46" t="n">
        <f aca="false">COUNTIF(FIQ!$O$2:$O$25,D48)</f>
        <v>0</v>
      </c>
      <c r="M48" s="153" t="n">
        <f aca="false">F48+H48+J48+L48+(G48+I48+K48)/2</f>
        <v>2</v>
      </c>
      <c r="N48" s="152" t="n">
        <f aca="false">SUMIF(OBLIGATORIAS!$O$2:$O$147,D48,OBLIGATORIAS!$J$2:$J$147)</f>
        <v>72</v>
      </c>
      <c r="O48" s="150" t="n">
        <f aca="false">SUMIF(OPTATIVAS!$O$2:$O$70,D48,OPTATIVAS!$J$2:$J$70)+115.5/2</f>
        <v>57.75</v>
      </c>
      <c r="P48" s="150" t="n">
        <f aca="false">SUMIF(POSGRADO!$O$2:$O$50,D48,POSGRADO!$J$2:$J$50)</f>
        <v>0</v>
      </c>
      <c r="Q48" s="150" t="n">
        <f aca="false">SUMIF(FIQ!$O$2:$O$25,D48,FIQ!$J$2:$J$25)</f>
        <v>0</v>
      </c>
      <c r="R48" s="154" t="n">
        <f aca="false">SUM(N48:Q48)</f>
        <v>129.75</v>
      </c>
      <c r="S48" s="155" t="s">
        <v>774</v>
      </c>
      <c r="T48" s="155" t="s">
        <v>855</v>
      </c>
    </row>
    <row r="49" customFormat="false" ht="13.8" hidden="false" customHeight="false" outlineLevel="0" collapsed="false">
      <c r="A49" s="150" t="n">
        <f aca="false">ROW()-1</f>
        <v>48</v>
      </c>
      <c r="B49" s="15" t="s">
        <v>775</v>
      </c>
      <c r="C49" s="15" t="s">
        <v>421</v>
      </c>
      <c r="D49" s="79" t="s">
        <v>665</v>
      </c>
      <c r="E49" s="151" t="n">
        <v>40</v>
      </c>
      <c r="F49" s="152" t="n">
        <f aca="false">COUNTIF(OBLIGATORIAS!$O$2:$O$147,D49)</f>
        <v>0</v>
      </c>
      <c r="G49" s="152"/>
      <c r="H49" s="152" t="n">
        <f aca="false">COUNTIF(OPTATIVAS!$O$2:$O$70,D49)</f>
        <v>0</v>
      </c>
      <c r="I49" s="152"/>
      <c r="J49" s="152" t="n">
        <f aca="false">COUNTIF(POSGRADO!$O$2:$O$50,D49)</f>
        <v>2</v>
      </c>
      <c r="K49" s="158" t="n">
        <v>1</v>
      </c>
      <c r="L49" s="46" t="n">
        <f aca="false">COUNTIF(FIQ!$O$2:$O$25,D49)</f>
        <v>0</v>
      </c>
      <c r="M49" s="153" t="n">
        <f aca="false">F49+H49+J49+L49+(G49+I49+K49)/2</f>
        <v>2.5</v>
      </c>
      <c r="N49" s="152" t="n">
        <f aca="false">SUMIF(OBLIGATORIAS!$O$2:$O$147,D49,OBLIGATORIAS!$J$2:$J$147)</f>
        <v>0</v>
      </c>
      <c r="O49" s="150" t="n">
        <f aca="false">SUMIF(OPTATIVAS!$O$2:$O$70,D49,OPTATIVAS!$J$2:$J$70)</f>
        <v>0</v>
      </c>
      <c r="P49" s="150" t="n">
        <f aca="false">SUMIF(POSGRADO!$O$2:$O$50,D49,POSGRADO!$J$2:$J$50)+60/2</f>
        <v>150</v>
      </c>
      <c r="Q49" s="150" t="n">
        <f aca="false">SUMIF(FIQ!$O$2:$O$25,D49,FIQ!$J$2:$J$25)</f>
        <v>0</v>
      </c>
      <c r="R49" s="154" t="n">
        <f aca="false">SUM(N49:Q49)</f>
        <v>150</v>
      </c>
      <c r="S49" s="155" t="s">
        <v>774</v>
      </c>
      <c r="T49" s="155"/>
    </row>
    <row r="50" customFormat="false" ht="13.8" hidden="false" customHeight="false" outlineLevel="0" collapsed="false">
      <c r="A50" s="150" t="n">
        <f aca="false">ROW()-1</f>
        <v>49</v>
      </c>
      <c r="B50" s="15" t="s">
        <v>777</v>
      </c>
      <c r="C50" s="15" t="s">
        <v>856</v>
      </c>
      <c r="D50" s="79" t="s">
        <v>645</v>
      </c>
      <c r="E50" s="151" t="n">
        <v>40</v>
      </c>
      <c r="F50" s="152" t="n">
        <f aca="false">COUNTIF(OBLIGATORIAS!$O$2:$O$147,D50)</f>
        <v>1</v>
      </c>
      <c r="G50" s="152"/>
      <c r="H50" s="152" t="n">
        <f aca="false">COUNTIF(OPTATIVAS!$O$2:$O$70,D50)</f>
        <v>0</v>
      </c>
      <c r="I50" s="152"/>
      <c r="J50" s="152" t="n">
        <f aca="false">COUNTIF(POSGRADO!$O$2:$O$50,D50)</f>
        <v>2</v>
      </c>
      <c r="K50" s="152"/>
      <c r="L50" s="46" t="n">
        <f aca="false">COUNTIF(FIQ!$O$2:$O$25,D50)</f>
        <v>0</v>
      </c>
      <c r="M50" s="153" t="n">
        <f aca="false">F50+H50+J50+L50+(G50+I50+K50)/2</f>
        <v>3</v>
      </c>
      <c r="N50" s="152" t="n">
        <f aca="false">SUMIF(OBLIGATORIAS!$O$2:$O$147,D50,OBLIGATORIAS!$J$2:$J$147)</f>
        <v>75</v>
      </c>
      <c r="O50" s="150" t="n">
        <f aca="false">SUMIF(OPTATIVAS!$O$2:$O$70,D50,OPTATIVAS!$J$2:$J$70)</f>
        <v>0</v>
      </c>
      <c r="P50" s="150" t="n">
        <f aca="false">SUMIF(POSGRADO!$O$2:$O$50,D50,POSGRADO!$J$2:$J$50)</f>
        <v>135</v>
      </c>
      <c r="Q50" s="150" t="n">
        <f aca="false">SUMIF(FIQ!$O$2:$O$25,D50,FIQ!$J$2:$J$25)</f>
        <v>0</v>
      </c>
      <c r="R50" s="154" t="n">
        <f aca="false">SUM(N50:Q50)</f>
        <v>210</v>
      </c>
      <c r="S50" s="155"/>
      <c r="T50" s="155"/>
    </row>
    <row r="51" customFormat="false" ht="13.8" hidden="false" customHeight="false" outlineLevel="0" collapsed="false">
      <c r="A51" s="150" t="n">
        <f aca="false">ROW()-1</f>
        <v>50</v>
      </c>
      <c r="B51" s="15" t="s">
        <v>834</v>
      </c>
      <c r="C51" s="15" t="s">
        <v>857</v>
      </c>
      <c r="D51" s="79" t="s">
        <v>858</v>
      </c>
      <c r="E51" s="151" t="n">
        <v>40</v>
      </c>
      <c r="F51" s="152" t="n">
        <f aca="false">COUNTIF(OBLIGATORIAS!$O$2:$O$147,D51)</f>
        <v>2</v>
      </c>
      <c r="G51" s="152"/>
      <c r="H51" s="152" t="n">
        <f aca="false">COUNTIF(OPTATIVAS!$O$2:$O$70,D51)</f>
        <v>0</v>
      </c>
      <c r="I51" s="152"/>
      <c r="J51" s="152" t="n">
        <f aca="false">COUNTIF(POSGRADO!$O$2:$O$50,D51)</f>
        <v>0</v>
      </c>
      <c r="K51" s="152"/>
      <c r="L51" s="46" t="n">
        <f aca="false">COUNTIF(FIQ!$O$2:$O$25,D51)</f>
        <v>0</v>
      </c>
      <c r="M51" s="153" t="n">
        <f aca="false">F51+H51+J51+L51+(G51+I51+K51)/2</f>
        <v>2</v>
      </c>
      <c r="N51" s="152" t="n">
        <f aca="false">SUMIF(OBLIGATORIAS!$O$2:$O$147,D51,OBLIGATORIAS!$J$2:$J$147)</f>
        <v>168</v>
      </c>
      <c r="O51" s="150" t="n">
        <f aca="false">SUMIF(OPTATIVAS!$O$2:$O$70,D51,OPTATIVAS!$J$2:$J$70)</f>
        <v>0</v>
      </c>
      <c r="P51" s="150" t="n">
        <f aca="false">SUMIF(POSGRADO!$O$2:$O$50,D51,POSGRADO!$J$2:$J$50)</f>
        <v>0</v>
      </c>
      <c r="Q51" s="150" t="n">
        <f aca="false">SUMIF(FIQ!$O$2:$O$25,D51,FIQ!$J$2:$J$25)</f>
        <v>0</v>
      </c>
      <c r="R51" s="154" t="n">
        <f aca="false">SUM(N51:Q51)</f>
        <v>168</v>
      </c>
      <c r="S51" s="155"/>
      <c r="T51" s="155"/>
    </row>
    <row r="52" customFormat="false" ht="13.8" hidden="false" customHeight="false" outlineLevel="0" collapsed="false">
      <c r="A52" s="150" t="n">
        <f aca="false">ROW()-1</f>
        <v>51</v>
      </c>
      <c r="B52" s="15" t="s">
        <v>775</v>
      </c>
      <c r="C52" s="15" t="s">
        <v>859</v>
      </c>
      <c r="D52" s="79" t="s">
        <v>860</v>
      </c>
      <c r="E52" s="151" t="n">
        <v>40</v>
      </c>
      <c r="F52" s="152" t="n">
        <f aca="false">COUNTIF(OBLIGATORIAS!$O$2:$O$147,D52)</f>
        <v>1</v>
      </c>
      <c r="G52" s="152"/>
      <c r="H52" s="152" t="n">
        <f aca="false">COUNTIF(OPTATIVAS!$O$2:$O$70,D52)</f>
        <v>0</v>
      </c>
      <c r="I52" s="152"/>
      <c r="J52" s="152" t="n">
        <f aca="false">COUNTIF(POSGRADO!$O$2:$O$50,D52)</f>
        <v>0</v>
      </c>
      <c r="K52" s="164" t="n">
        <v>2</v>
      </c>
      <c r="L52" s="46" t="n">
        <f aca="false">COUNTIF(FIQ!$O$2:$O$25,D52)</f>
        <v>0</v>
      </c>
      <c r="M52" s="153" t="n">
        <f aca="false">F52+H52+J52+L52+(G52+I52+K52)/2</f>
        <v>2</v>
      </c>
      <c r="N52" s="152" t="n">
        <f aca="false">SUMIF(OBLIGATORIAS!$O$2:$O$147,D52,OBLIGATORIAS!$J$2:$J$147)</f>
        <v>75</v>
      </c>
      <c r="O52" s="150" t="n">
        <f aca="false">SUMIF(OPTATIVAS!$O$2:$O$70,D52,OPTATIVAS!$J$2:$J$70)</f>
        <v>0</v>
      </c>
      <c r="P52" s="150" t="n">
        <f aca="false">SUMIF(POSGRADO!$O$2:$O$50,D52,POSGRADO!$J$2:$J$50)+120/2</f>
        <v>60</v>
      </c>
      <c r="Q52" s="150" t="n">
        <f aca="false">SUMIF(FIQ!$O$2:$O$25,D52,FIQ!$J$2:$J$25)</f>
        <v>0</v>
      </c>
      <c r="R52" s="154" t="n">
        <f aca="false">SUM(N52:Q52)</f>
        <v>135</v>
      </c>
      <c r="S52" s="155"/>
      <c r="T52" s="155"/>
    </row>
    <row r="53" customFormat="false" ht="13.8" hidden="false" customHeight="false" outlineLevel="0" collapsed="false">
      <c r="A53" s="150" t="n">
        <f aca="false">ROW()-1</f>
        <v>52</v>
      </c>
      <c r="B53" s="15" t="s">
        <v>796</v>
      </c>
      <c r="C53" s="15" t="s">
        <v>861</v>
      </c>
      <c r="D53" s="79" t="s">
        <v>287</v>
      </c>
      <c r="E53" s="151" t="n">
        <v>40</v>
      </c>
      <c r="F53" s="152" t="n">
        <f aca="false">COUNTIF(OBLIGATORIAS!$O$2:$O$147,D53)</f>
        <v>2</v>
      </c>
      <c r="G53" s="152"/>
      <c r="H53" s="152" t="n">
        <f aca="false">COUNTIF(OPTATIVAS!$O$2:$O$70,D53)</f>
        <v>0</v>
      </c>
      <c r="I53" s="152"/>
      <c r="J53" s="152" t="n">
        <f aca="false">COUNTIF(POSGRADO!$O$2:$O$50,D53)</f>
        <v>0</v>
      </c>
      <c r="K53" s="152"/>
      <c r="L53" s="46" t="n">
        <f aca="false">COUNTIF(FIQ!$O$2:$O$25,D53)</f>
        <v>0</v>
      </c>
      <c r="M53" s="153" t="n">
        <f aca="false">F53+H53+J53+L53+(G53+I53+K53)/2</f>
        <v>2</v>
      </c>
      <c r="N53" s="152" t="n">
        <f aca="false">SUMIF(OBLIGATORIAS!$O$2:$O$147,D53,OBLIGATORIAS!$J$2:$J$147)</f>
        <v>264</v>
      </c>
      <c r="O53" s="150" t="n">
        <f aca="false">SUMIF(OPTATIVAS!$O$2:$O$70,D53,OPTATIVAS!$J$2:$J$70)</f>
        <v>0</v>
      </c>
      <c r="P53" s="150" t="n">
        <f aca="false">SUMIF(POSGRADO!$O$2:$O$50,D53,POSGRADO!$J$2:$J$50)</f>
        <v>0</v>
      </c>
      <c r="Q53" s="150" t="n">
        <f aca="false">SUMIF(FIQ!$O$2:$O$25,D53,FIQ!$J$2:$J$25)</f>
        <v>0</v>
      </c>
      <c r="R53" s="154" t="n">
        <f aca="false">SUM(N53:Q53)</f>
        <v>264</v>
      </c>
      <c r="S53" s="155"/>
      <c r="T53" s="155"/>
    </row>
    <row r="54" customFormat="false" ht="13.8" hidden="false" customHeight="false" outlineLevel="0" collapsed="false">
      <c r="A54" s="150" t="n">
        <f aca="false">ROW()-1</f>
        <v>53</v>
      </c>
      <c r="B54" s="15" t="s">
        <v>777</v>
      </c>
      <c r="C54" s="15" t="s">
        <v>862</v>
      </c>
      <c r="D54" s="79" t="s">
        <v>863</v>
      </c>
      <c r="E54" s="79" t="n">
        <v>40</v>
      </c>
      <c r="F54" s="152" t="n">
        <f aca="false">COUNTIF(OBLIGATORIAS!$O$2:$O$147,D54)</f>
        <v>1</v>
      </c>
      <c r="G54" s="152"/>
      <c r="H54" s="152" t="n">
        <f aca="false">COUNTIF(OPTATIVAS!$O$2:$O$70,D54)</f>
        <v>0</v>
      </c>
      <c r="I54" s="152"/>
      <c r="J54" s="152" t="n">
        <f aca="false">COUNTIF(POSGRADO!$O$2:$O$50,D54)</f>
        <v>0</v>
      </c>
      <c r="K54" s="152"/>
      <c r="L54" s="46" t="n">
        <f aca="false">COUNTIF(FIQ!$O$2:$O$25,D54)</f>
        <v>0</v>
      </c>
      <c r="M54" s="153" t="n">
        <f aca="false">F54+H54+J54+L54+(G54+I54+K54)/2</f>
        <v>1</v>
      </c>
      <c r="N54" s="152" t="n">
        <f aca="false">SUMIF(OBLIGATORIAS!$O$2:$O$147,D54,OBLIGATORIAS!$J$2:$J$147)</f>
        <v>75</v>
      </c>
      <c r="O54" s="150" t="n">
        <f aca="false">SUMIF(OPTATIVAS!$O$2:$O$70,D54,OPTATIVAS!$J$2:$J$70)</f>
        <v>0</v>
      </c>
      <c r="P54" s="150" t="n">
        <f aca="false">SUMIF(POSGRADO!$O$2:$O$50,D54,POSGRADO!$J$2:$J$50)</f>
        <v>0</v>
      </c>
      <c r="Q54" s="150" t="n">
        <f aca="false">SUMIF(FIQ!$O$2:$O$25,D54,FIQ!$J$2:$J$25)</f>
        <v>0</v>
      </c>
      <c r="R54" s="154" t="n">
        <f aca="false">SUM(N54:Q54)</f>
        <v>75</v>
      </c>
      <c r="S54" s="155"/>
      <c r="T54" s="155" t="s">
        <v>864</v>
      </c>
    </row>
    <row r="55" customFormat="false" ht="13.8" hidden="false" customHeight="false" outlineLevel="0" collapsed="false">
      <c r="A55" s="150" t="n">
        <f aca="false">ROW()-1</f>
        <v>54</v>
      </c>
      <c r="B55" s="15" t="s">
        <v>775</v>
      </c>
      <c r="C55" s="15" t="s">
        <v>845</v>
      </c>
      <c r="D55" s="79" t="s">
        <v>422</v>
      </c>
      <c r="E55" s="151" t="n">
        <v>40</v>
      </c>
      <c r="F55" s="152" t="n">
        <f aca="false">COUNTIF(OBLIGATORIAS!$O$2:$O$147,D55)</f>
        <v>0</v>
      </c>
      <c r="G55" s="152"/>
      <c r="H55" s="152" t="n">
        <f aca="false">COUNTIF(OPTATIVAS!$O$2:$O$70,D55)</f>
        <v>2</v>
      </c>
      <c r="I55" s="152"/>
      <c r="J55" s="152" t="n">
        <f aca="false">COUNTIF(POSGRADO!$O$2:$O$50,D55)</f>
        <v>1</v>
      </c>
      <c r="K55" s="152"/>
      <c r="L55" s="46" t="n">
        <f aca="false">COUNTIF(FIQ!$O$2:$O$25,D55)</f>
        <v>0</v>
      </c>
      <c r="M55" s="153" t="n">
        <f aca="false">F55+H55+J55+L55+(G55+I55+K55)/2</f>
        <v>3</v>
      </c>
      <c r="N55" s="152" t="n">
        <f aca="false">SUMIF(OBLIGATORIAS!$O$2:$O$147,D55,OBLIGATORIAS!$J$2:$J$147)</f>
        <v>0</v>
      </c>
      <c r="O55" s="150" t="n">
        <f aca="false">SUMIF(OPTATIVAS!$O$2:$O$70,D55,OPTATIVAS!$J$2:$J$70)</f>
        <v>94</v>
      </c>
      <c r="P55" s="150" t="n">
        <f aca="false">SUMIF(POSGRADO!$O$2:$O$50,D55,POSGRADO!$J$2:$J$50)</f>
        <v>60</v>
      </c>
      <c r="Q55" s="150" t="n">
        <f aca="false">SUMIF(FIQ!$O$2:$O$25,D55,FIQ!$J$2:$J$25)</f>
        <v>0</v>
      </c>
      <c r="R55" s="154" t="n">
        <f aca="false">SUM(N55:Q55)</f>
        <v>154</v>
      </c>
      <c r="S55" s="155"/>
      <c r="T55" s="155"/>
    </row>
    <row r="56" customFormat="false" ht="13.8" hidden="false" customHeight="false" outlineLevel="0" collapsed="false">
      <c r="A56" s="150" t="n">
        <f aca="false">ROW()-1</f>
        <v>55</v>
      </c>
      <c r="B56" s="15" t="s">
        <v>775</v>
      </c>
      <c r="C56" s="15" t="s">
        <v>865</v>
      </c>
      <c r="D56" s="79" t="s">
        <v>512</v>
      </c>
      <c r="E56" s="151" t="n">
        <v>40</v>
      </c>
      <c r="F56" s="152" t="n">
        <f aca="false">COUNTIF(OBLIGATORIAS!$O$2:$O$147,D56)</f>
        <v>1</v>
      </c>
      <c r="G56" s="152"/>
      <c r="H56" s="152" t="n">
        <f aca="false">COUNTIF(OPTATIVAS!$O$2:$O$70,D56)</f>
        <v>1</v>
      </c>
      <c r="I56" s="152"/>
      <c r="J56" s="152" t="n">
        <f aca="false">COUNTIF(POSGRADO!$O$2:$O$50,D56)</f>
        <v>1</v>
      </c>
      <c r="K56" s="152"/>
      <c r="L56" s="46" t="n">
        <f aca="false">COUNTIF(FIQ!$O$2:$O$25,D56)</f>
        <v>0</v>
      </c>
      <c r="M56" s="153" t="n">
        <f aca="false">F56+H56+J56+L56+(G56+I56+K56)/2</f>
        <v>3</v>
      </c>
      <c r="N56" s="152" t="n">
        <f aca="false">SUMIF(OBLIGATORIAS!$O$2:$O$147,D56,OBLIGATORIAS!$J$2:$J$147)</f>
        <v>75</v>
      </c>
      <c r="O56" s="150" t="n">
        <f aca="false">SUMIF(OPTATIVAS!$O$2:$O$70,D56,OPTATIVAS!$J$2:$J$70)</f>
        <v>24</v>
      </c>
      <c r="P56" s="150" t="n">
        <f aca="false">SUMIF(POSGRADO!$O$2:$O$50,D56,POSGRADO!$J$2:$J$50)</f>
        <v>60</v>
      </c>
      <c r="Q56" s="150" t="n">
        <f aca="false">SUMIF(FIQ!$O$2:$O$25,D56,FIQ!$J$2:$J$25)</f>
        <v>0</v>
      </c>
      <c r="R56" s="154" t="n">
        <f aca="false">SUM(N56:Q56)</f>
        <v>159</v>
      </c>
      <c r="S56" s="155"/>
      <c r="T56" s="155" t="s">
        <v>866</v>
      </c>
    </row>
    <row r="57" customFormat="false" ht="13.8" hidden="false" customHeight="false" outlineLevel="0" collapsed="false">
      <c r="A57" s="150" t="n">
        <f aca="false">ROW()-1</f>
        <v>56</v>
      </c>
      <c r="B57" s="15" t="s">
        <v>772</v>
      </c>
      <c r="C57" s="15" t="s">
        <v>867</v>
      </c>
      <c r="D57" s="79" t="s">
        <v>868</v>
      </c>
      <c r="E57" s="151" t="n">
        <v>40</v>
      </c>
      <c r="F57" s="152" t="n">
        <f aca="false">COUNTIF(OBLIGATORIAS!$O$2:$O$147,D57)</f>
        <v>2</v>
      </c>
      <c r="G57" s="152"/>
      <c r="H57" s="152" t="n">
        <f aca="false">COUNTIF(OPTATIVAS!$O$2:$O$70,D57)</f>
        <v>0</v>
      </c>
      <c r="I57" s="152"/>
      <c r="J57" s="152" t="n">
        <f aca="false">COUNTIF(POSGRADO!$O$2:$O$50,D57)</f>
        <v>0</v>
      </c>
      <c r="K57" s="116" t="n">
        <v>3</v>
      </c>
      <c r="L57" s="46" t="n">
        <f aca="false">COUNTIF(FIQ!$O$2:$O$25,D57)</f>
        <v>0</v>
      </c>
      <c r="M57" s="153" t="n">
        <f aca="false">F57+H57+J57+L57+(G57+I57+K57)/2</f>
        <v>3.5</v>
      </c>
      <c r="N57" s="152" t="n">
        <f aca="false">SUMIF(OBLIGATORIAS!$O$2:$O$147,D57,OBLIGATORIAS!$J$2:$J$147)</f>
        <v>131.5</v>
      </c>
      <c r="O57" s="150" t="n">
        <f aca="false">SUMIF(OPTATIVAS!$O$2:$O$70,D57,OPTATIVAS!$J$2:$J$70)</f>
        <v>0</v>
      </c>
      <c r="P57" s="150" t="n">
        <f aca="false">SUMIF(POSGRADO!$O$2:$O$50,D57,POSGRADO!$J$2:$J$50)+180/2</f>
        <v>90</v>
      </c>
      <c r="Q57" s="150" t="n">
        <f aca="false">SUMIF(FIQ!$O$2:$O$25,D57,FIQ!$J$2:$J$25)</f>
        <v>0</v>
      </c>
      <c r="R57" s="154" t="n">
        <f aca="false">SUM(N57:Q57)</f>
        <v>221.5</v>
      </c>
      <c r="S57" s="155"/>
      <c r="T57" s="155"/>
    </row>
    <row r="58" customFormat="false" ht="13.8" hidden="false" customHeight="false" outlineLevel="0" collapsed="false">
      <c r="A58" s="150" t="n">
        <f aca="false">ROW()-1</f>
        <v>57</v>
      </c>
      <c r="B58" s="15" t="s">
        <v>772</v>
      </c>
      <c r="C58" s="15" t="s">
        <v>869</v>
      </c>
      <c r="D58" s="79" t="s">
        <v>870</v>
      </c>
      <c r="E58" s="151" t="n">
        <v>40</v>
      </c>
      <c r="F58" s="152" t="n">
        <f aca="false">COUNTIF(OBLIGATORIAS!$O$2:$O$147,D58)</f>
        <v>0</v>
      </c>
      <c r="G58" s="152"/>
      <c r="H58" s="152" t="n">
        <f aca="false">COUNTIF(OPTATIVAS!$O$2:$O$70,D58)</f>
        <v>0</v>
      </c>
      <c r="I58" s="152"/>
      <c r="J58" s="152" t="n">
        <f aca="false">COUNTIF(POSGRADO!$O$2:$O$50,D58)</f>
        <v>0</v>
      </c>
      <c r="K58" s="152"/>
      <c r="L58" s="46" t="n">
        <f aca="false">COUNTIF(FIQ!$O$2:$O$25,D58)</f>
        <v>0</v>
      </c>
      <c r="M58" s="153" t="n">
        <f aca="false">F58+H58+J58+L58+(G58+I58+K58)/2</f>
        <v>0</v>
      </c>
      <c r="N58" s="152" t="n">
        <f aca="false">SUMIF(OBLIGATORIAS!$O$2:$O$147,D58,OBLIGATORIAS!$J$2:$J$147)</f>
        <v>0</v>
      </c>
      <c r="O58" s="150" t="n">
        <f aca="false">SUMIF(OPTATIVAS!$O$2:$O$70,D58,OPTATIVAS!$J$2:$J$70)</f>
        <v>0</v>
      </c>
      <c r="P58" s="150" t="n">
        <f aca="false">SUMIF(POSGRADO!$O$2:$O$50,D58,POSGRADO!$J$2:$J$50)</f>
        <v>0</v>
      </c>
      <c r="Q58" s="150" t="n">
        <f aca="false">SUMIF(FIQ!$O$2:$O$25,D58,FIQ!$J$2:$J$25)</f>
        <v>0</v>
      </c>
      <c r="R58" s="154" t="n">
        <f aca="false">SUM(N58:Q58)</f>
        <v>0</v>
      </c>
      <c r="S58" s="155" t="s">
        <v>774</v>
      </c>
      <c r="T58" s="155" t="s">
        <v>871</v>
      </c>
    </row>
    <row r="59" customFormat="false" ht="13.8" hidden="false" customHeight="false" outlineLevel="0" collapsed="false">
      <c r="A59" s="150" t="n">
        <f aca="false">ROW()-1</f>
        <v>58</v>
      </c>
      <c r="B59" s="15" t="s">
        <v>777</v>
      </c>
      <c r="C59" s="15" t="s">
        <v>469</v>
      </c>
      <c r="D59" s="79" t="s">
        <v>470</v>
      </c>
      <c r="E59" s="151" t="n">
        <v>40</v>
      </c>
      <c r="F59" s="152" t="n">
        <f aca="false">COUNTIF(OBLIGATORIAS!$O$2:$O$147,D59)</f>
        <v>2</v>
      </c>
      <c r="G59" s="152"/>
      <c r="H59" s="152" t="n">
        <f aca="false">COUNTIF(OPTATIVAS!$O$2:$O$70,D59)</f>
        <v>1</v>
      </c>
      <c r="I59" s="152"/>
      <c r="J59" s="152" t="n">
        <f aca="false">COUNTIF(POSGRADO!$O$2:$O$50,D59)</f>
        <v>0</v>
      </c>
      <c r="K59" s="152"/>
      <c r="L59" s="46" t="n">
        <f aca="false">COUNTIF(FIQ!$O$2:$O$25,D59)</f>
        <v>0</v>
      </c>
      <c r="M59" s="153" t="n">
        <f aca="false">F59+H59+J59+L59+(G59+I59+K59)/2</f>
        <v>3</v>
      </c>
      <c r="N59" s="152" t="n">
        <f aca="false">SUMIF(OBLIGATORIAS!$O$2:$O$147,D59,OBLIGATORIAS!$J$2:$J$147)</f>
        <v>128</v>
      </c>
      <c r="O59" s="150" t="n">
        <f aca="false">SUMIF(OPTATIVAS!$O$2:$O$70,D59,OPTATIVAS!$J$2:$J$70)</f>
        <v>64</v>
      </c>
      <c r="P59" s="150" t="n">
        <f aca="false">SUMIF(POSGRADO!$O$2:$O$50,D59,POSGRADO!$J$2:$J$50)</f>
        <v>0</v>
      </c>
      <c r="Q59" s="150" t="n">
        <f aca="false">SUMIF(FIQ!$O$2:$O$25,D59,FIQ!$J$2:$J$25)</f>
        <v>0</v>
      </c>
      <c r="R59" s="154" t="n">
        <f aca="false">SUM(N59:Q59)</f>
        <v>192</v>
      </c>
      <c r="S59" s="155"/>
      <c r="T59" s="155" t="s">
        <v>872</v>
      </c>
    </row>
    <row r="60" customFormat="false" ht="13.8" hidden="false" customHeight="false" outlineLevel="0" collapsed="false">
      <c r="A60" s="150" t="n">
        <f aca="false">ROW()-1</f>
        <v>59</v>
      </c>
      <c r="B60" s="15" t="s">
        <v>775</v>
      </c>
      <c r="C60" s="15" t="s">
        <v>546</v>
      </c>
      <c r="D60" s="79" t="s">
        <v>547</v>
      </c>
      <c r="E60" s="151" t="n">
        <v>40</v>
      </c>
      <c r="F60" s="152" t="n">
        <f aca="false">COUNTIF(OBLIGATORIAS!$O$2:$O$147,D60)</f>
        <v>1</v>
      </c>
      <c r="G60" s="152"/>
      <c r="H60" s="152" t="n">
        <f aca="false">COUNTIF(OPTATIVAS!$O$2:$O$70,D60)</f>
        <v>1</v>
      </c>
      <c r="I60" s="152"/>
      <c r="J60" s="152" t="n">
        <f aca="false">COUNTIF(POSGRADO!$O$2:$O$50,D60)</f>
        <v>1</v>
      </c>
      <c r="K60" s="152"/>
      <c r="L60" s="46" t="n">
        <f aca="false">COUNTIF(FIQ!$O$2:$O$25,D60)</f>
        <v>0</v>
      </c>
      <c r="M60" s="153" t="n">
        <f aca="false">F60+H60+J60+L60+(G60+I60+K60)/2</f>
        <v>3</v>
      </c>
      <c r="N60" s="152" t="n">
        <f aca="false">SUMIF(OBLIGATORIAS!$O$2:$O$147,D60,OBLIGATORIAS!$J$2:$J$147)</f>
        <v>80</v>
      </c>
      <c r="O60" s="150" t="n">
        <f aca="false">SUMIF(OPTATIVAS!$O$2:$O$70,D60,OPTATIVAS!$J$2:$J$70)</f>
        <v>67.5</v>
      </c>
      <c r="P60" s="150" t="n">
        <f aca="false">SUMIF(POSGRADO!$O$2:$O$50,D60,POSGRADO!$J$2:$J$50)</f>
        <v>60</v>
      </c>
      <c r="Q60" s="150" t="n">
        <f aca="false">SUMIF(FIQ!$O$2:$O$25,D60,FIQ!$J$2:$J$25)</f>
        <v>0</v>
      </c>
      <c r="R60" s="154" t="n">
        <f aca="false">SUM(N60:Q60)</f>
        <v>207.5</v>
      </c>
      <c r="S60" s="155"/>
      <c r="T60" s="155" t="s">
        <v>873</v>
      </c>
    </row>
    <row r="61" customFormat="false" ht="13.8" hidden="false" customHeight="false" outlineLevel="0" collapsed="false">
      <c r="A61" s="150" t="n">
        <f aca="false">ROW()-1</f>
        <v>60</v>
      </c>
      <c r="B61" s="46" t="s">
        <v>777</v>
      </c>
      <c r="C61" s="46" t="s">
        <v>811</v>
      </c>
      <c r="D61" s="159" t="s">
        <v>874</v>
      </c>
      <c r="E61" s="151" t="n">
        <v>40</v>
      </c>
      <c r="F61" s="152" t="n">
        <f aca="false">COUNTIF(OBLIGATORIAS!$O$2:$O$147,D61)</f>
        <v>3</v>
      </c>
      <c r="G61" s="152"/>
      <c r="H61" s="152" t="n">
        <f aca="false">COUNTIF(OPTATIVAS!$O$2:$O$70,D61)</f>
        <v>0</v>
      </c>
      <c r="I61" s="152"/>
      <c r="J61" s="152" t="n">
        <f aca="false">COUNTIF(POSGRADO!$O$2:$O$50,D61)</f>
        <v>0</v>
      </c>
      <c r="K61" s="152"/>
      <c r="L61" s="46" t="n">
        <f aca="false">COUNTIF(FIQ!$O$2:$O$25,D61)</f>
        <v>0</v>
      </c>
      <c r="M61" s="153" t="n">
        <f aca="false">F61+H61+J61+L61+(G61+I61+K61)/2</f>
        <v>3</v>
      </c>
      <c r="N61" s="152" t="n">
        <f aca="false">SUMIF(OBLIGATORIAS!$O$2:$O$147,D61,OBLIGATORIAS!$J$2:$J$147)</f>
        <v>222</v>
      </c>
      <c r="O61" s="150" t="n">
        <f aca="false">SUMIF(OPTATIVAS!$O$2:$O$70,D61,OPTATIVAS!$J$2:$J$70)</f>
        <v>0</v>
      </c>
      <c r="P61" s="150" t="n">
        <f aca="false">SUMIF(POSGRADO!$O$2:$O$50,D61,POSGRADO!$J$2:$J$50)</f>
        <v>0</v>
      </c>
      <c r="Q61" s="150" t="n">
        <f aca="false">SUMIF(FIQ!$O$2:$O$25,D61,FIQ!$J$2:$J$25)</f>
        <v>0</v>
      </c>
      <c r="R61" s="154" t="n">
        <f aca="false">SUM(N61:Q61)</f>
        <v>222</v>
      </c>
      <c r="S61" s="155"/>
      <c r="T61" s="155"/>
    </row>
    <row r="62" customFormat="false" ht="13.8" hidden="false" customHeight="false" outlineLevel="0" collapsed="false">
      <c r="A62" s="150" t="n">
        <f aca="false">ROW()-1</f>
        <v>61</v>
      </c>
      <c r="B62" s="15" t="s">
        <v>875</v>
      </c>
      <c r="C62" s="15" t="s">
        <v>876</v>
      </c>
      <c r="D62" s="79" t="s">
        <v>877</v>
      </c>
      <c r="E62" s="151" t="n">
        <v>40</v>
      </c>
      <c r="F62" s="152" t="n">
        <f aca="false">COUNTIF(OBLIGATORIAS!$O$2:$O$147,D62)</f>
        <v>1</v>
      </c>
      <c r="G62" s="152"/>
      <c r="H62" s="152" t="n">
        <f aca="false">COUNTIF(OPTATIVAS!$O$2:$O$70,D62)</f>
        <v>0</v>
      </c>
      <c r="I62" s="152"/>
      <c r="J62" s="152" t="n">
        <f aca="false">COUNTIF(POSGRADO!$O$2:$O$50,D62)</f>
        <v>0</v>
      </c>
      <c r="K62" s="152"/>
      <c r="L62" s="46" t="n">
        <f aca="false">COUNTIF(FIQ!$O$2:$O$25,D62)</f>
        <v>0</v>
      </c>
      <c r="M62" s="153" t="n">
        <f aca="false">F62+H62+J62+L62+(G62+I62+K62)/2</f>
        <v>1</v>
      </c>
      <c r="N62" s="152" t="n">
        <f aca="false">SUMIF(OBLIGATORIAS!$O$2:$O$147,D62,OBLIGATORIAS!$J$2:$J$147)</f>
        <v>60</v>
      </c>
      <c r="O62" s="150" t="n">
        <f aca="false">SUMIF(OPTATIVAS!$O$2:$O$70,D62,OPTATIVAS!$J$2:$J$70)</f>
        <v>0</v>
      </c>
      <c r="P62" s="150" t="n">
        <f aca="false">SUMIF(POSGRADO!$O$2:$O$50,D62,POSGRADO!$J$2:$J$50)</f>
        <v>0</v>
      </c>
      <c r="Q62" s="150" t="n">
        <f aca="false">SUMIF(FIQ!$O$2:$O$25,D62,FIQ!$J$2:$J$25)</f>
        <v>0</v>
      </c>
      <c r="R62" s="154" t="n">
        <f aca="false">SUM(N62:Q62)</f>
        <v>60</v>
      </c>
      <c r="S62" s="155"/>
      <c r="T62" s="155"/>
    </row>
    <row r="63" customFormat="false" ht="13.8" hidden="false" customHeight="false" outlineLevel="0" collapsed="false">
      <c r="A63" s="150" t="n">
        <f aca="false">ROW()-1</f>
        <v>62</v>
      </c>
      <c r="B63" s="15" t="s">
        <v>775</v>
      </c>
      <c r="C63" s="15" t="s">
        <v>878</v>
      </c>
      <c r="D63" s="79" t="s">
        <v>428</v>
      </c>
      <c r="E63" s="79" t="n">
        <v>40</v>
      </c>
      <c r="F63" s="152" t="n">
        <f aca="false">COUNTIF(OBLIGATORIAS!$O$2:$O$147,D63)</f>
        <v>0</v>
      </c>
      <c r="G63" s="152"/>
      <c r="H63" s="152" t="n">
        <f aca="false">COUNTIF(OPTATIVAS!$O$2:$O$70,D63)</f>
        <v>1</v>
      </c>
      <c r="I63" s="152"/>
      <c r="J63" s="152" t="n">
        <f aca="false">COUNTIF(POSGRADO!$O$2:$O$50,D63)</f>
        <v>0</v>
      </c>
      <c r="K63" s="152"/>
      <c r="L63" s="46" t="n">
        <f aca="false">COUNTIF(FIQ!$O$2:$O$25,D63)</f>
        <v>0</v>
      </c>
      <c r="M63" s="153" t="n">
        <f aca="false">F63+H63+J63+L63+(G63+I63+K63)/2</f>
        <v>1</v>
      </c>
      <c r="N63" s="152" t="n">
        <f aca="false">SUMIF(OBLIGATORIAS!$O$2:$O$147,D63,OBLIGATORIAS!$J$2:$J$147)</f>
        <v>0</v>
      </c>
      <c r="O63" s="150" t="n">
        <f aca="false">SUMIF(OPTATIVAS!$O$2:$O$70,D63,OPTATIVAS!$J$2:$J$70)</f>
        <v>64</v>
      </c>
      <c r="P63" s="150" t="n">
        <f aca="false">SUMIF(POSGRADO!$O$2:$O$50,D63,POSGRADO!$J$2:$J$50)</f>
        <v>0</v>
      </c>
      <c r="Q63" s="150" t="n">
        <f aca="false">SUMIF(FIQ!$O$2:$O$25,D63,FIQ!$J$2:$J$25)</f>
        <v>0</v>
      </c>
      <c r="R63" s="154" t="n">
        <f aca="false">SUM(N63:Q63)</f>
        <v>64</v>
      </c>
      <c r="S63" s="155" t="s">
        <v>774</v>
      </c>
      <c r="T63" s="155" t="s">
        <v>879</v>
      </c>
    </row>
    <row r="64" customFormat="false" ht="13.8" hidden="false" customHeight="false" outlineLevel="0" collapsed="false">
      <c r="A64" s="150" t="n">
        <f aca="false">ROW()-1</f>
        <v>63</v>
      </c>
      <c r="B64" s="15" t="s">
        <v>775</v>
      </c>
      <c r="C64" s="15" t="s">
        <v>880</v>
      </c>
      <c r="D64" s="79" t="s">
        <v>612</v>
      </c>
      <c r="E64" s="151" t="n">
        <v>40</v>
      </c>
      <c r="F64" s="152" t="n">
        <f aca="false">COUNTIF(OBLIGATORIAS!$O$2:$O$147,D64)</f>
        <v>0</v>
      </c>
      <c r="G64" s="152"/>
      <c r="H64" s="152" t="n">
        <f aca="false">COUNTIF(OPTATIVAS!$O$2:$O$70,D64)</f>
        <v>0</v>
      </c>
      <c r="I64" s="152"/>
      <c r="J64" s="152" t="n">
        <f aca="false">COUNTIF(POSGRADO!$O$2:$O$50,D64)</f>
        <v>3</v>
      </c>
      <c r="K64" s="152"/>
      <c r="L64" s="46" t="n">
        <f aca="false">COUNTIF(FIQ!$O$2:$O$25,D64)</f>
        <v>0</v>
      </c>
      <c r="M64" s="153" t="n">
        <f aca="false">F64+H64+J64+L64+(G64+I64+K64)/2</f>
        <v>3</v>
      </c>
      <c r="N64" s="152" t="n">
        <f aca="false">SUMIF(OBLIGATORIAS!$O$2:$O$147,D64,OBLIGATORIAS!$J$2:$J$147)</f>
        <v>0</v>
      </c>
      <c r="O64" s="150" t="n">
        <f aca="false">SUMIF(OPTATIVAS!$O$2:$O$70,D64,OPTATIVAS!$J$2:$J$70)</f>
        <v>0</v>
      </c>
      <c r="P64" s="150" t="n">
        <f aca="false">SUMIF(POSGRADO!$O$2:$O$50,D64,POSGRADO!$J$2:$J$50)</f>
        <v>180</v>
      </c>
      <c r="Q64" s="150" t="n">
        <f aca="false">SUMIF(FIQ!$O$2:$O$25,D64,FIQ!$J$2:$J$25)</f>
        <v>0</v>
      </c>
      <c r="R64" s="154" t="n">
        <f aca="false">SUM(N64:Q64)</f>
        <v>180</v>
      </c>
      <c r="S64" s="155" t="s">
        <v>774</v>
      </c>
      <c r="T64" s="155"/>
    </row>
    <row r="65" customFormat="false" ht="13.8" hidden="false" customHeight="false" outlineLevel="0" collapsed="false">
      <c r="A65" s="150" t="n">
        <f aca="false">ROW()-1</f>
        <v>64</v>
      </c>
      <c r="B65" s="15" t="s">
        <v>775</v>
      </c>
      <c r="C65" s="15" t="s">
        <v>881</v>
      </c>
      <c r="D65" s="79" t="s">
        <v>882</v>
      </c>
      <c r="E65" s="151" t="n">
        <v>40</v>
      </c>
      <c r="F65" s="152" t="n">
        <f aca="false">COUNTIF(OBLIGATORIAS!$O$2:$O$147,D65)</f>
        <v>3</v>
      </c>
      <c r="G65" s="152"/>
      <c r="H65" s="152" t="n">
        <f aca="false">COUNTIF(OPTATIVAS!$O$2:$O$70,D65)</f>
        <v>0</v>
      </c>
      <c r="I65" s="152"/>
      <c r="J65" s="152" t="n">
        <f aca="false">COUNTIF(POSGRADO!$O$2:$O$50,D65)</f>
        <v>0</v>
      </c>
      <c r="K65" s="152"/>
      <c r="L65" s="46" t="n">
        <f aca="false">COUNTIF(FIQ!$O$2:$O$25,D65)</f>
        <v>0</v>
      </c>
      <c r="M65" s="153" t="n">
        <f aca="false">F65+H65+J65+L65+(G65+I65+K65)/2</f>
        <v>3</v>
      </c>
      <c r="N65" s="152" t="n">
        <f aca="false">SUMIF(OBLIGATORIAS!$O$2:$O$147,D65,OBLIGATORIAS!$J$2:$J$147)</f>
        <v>222</v>
      </c>
      <c r="O65" s="150" t="n">
        <f aca="false">SUMIF(OPTATIVAS!$O$2:$O$70,D65,OPTATIVAS!$J$2:$J$70)</f>
        <v>0</v>
      </c>
      <c r="P65" s="150" t="n">
        <f aca="false">SUMIF(POSGRADO!$O$2:$O$50,D65,POSGRADO!$J$2:$J$50)</f>
        <v>0</v>
      </c>
      <c r="Q65" s="150" t="n">
        <f aca="false">SUMIF(FIQ!$O$2:$O$25,D65,FIQ!$J$2:$J$25)</f>
        <v>0</v>
      </c>
      <c r="R65" s="154" t="n">
        <f aca="false">SUM(N65:Q65)</f>
        <v>222</v>
      </c>
      <c r="S65" s="155"/>
      <c r="T65" s="155"/>
    </row>
    <row r="66" customFormat="false" ht="13.8" hidden="false" customHeight="false" outlineLevel="0" collapsed="false">
      <c r="A66" s="150" t="n">
        <f aca="false">ROW()-1</f>
        <v>65</v>
      </c>
      <c r="B66" s="15" t="s">
        <v>777</v>
      </c>
      <c r="C66" s="15" t="s">
        <v>100</v>
      </c>
      <c r="D66" s="79" t="s">
        <v>883</v>
      </c>
      <c r="E66" s="151" t="n">
        <v>40</v>
      </c>
      <c r="F66" s="152" t="n">
        <f aca="false">COUNTIF(OBLIGATORIAS!$O$2:$O$147,D66)</f>
        <v>3</v>
      </c>
      <c r="G66" s="152"/>
      <c r="H66" s="152" t="n">
        <f aca="false">COUNTIF(OPTATIVAS!$O$2:$O$70,D66)</f>
        <v>0</v>
      </c>
      <c r="I66" s="152"/>
      <c r="J66" s="152" t="n">
        <f aca="false">COUNTIF(POSGRADO!$O$2:$O$50,D66)</f>
        <v>0</v>
      </c>
      <c r="K66" s="152"/>
      <c r="L66" s="46" t="n">
        <f aca="false">COUNTIF(FIQ!$O$2:$O$25,D66)</f>
        <v>0</v>
      </c>
      <c r="M66" s="153" t="n">
        <f aca="false">F66+H66+J66+L66+(G66+I66+K66)/2</f>
        <v>3</v>
      </c>
      <c r="N66" s="152" t="n">
        <f aca="false">SUMIF(OBLIGATORIAS!$O$2:$O$147,D66,OBLIGATORIAS!$J$2:$J$147)</f>
        <v>222</v>
      </c>
      <c r="O66" s="150" t="n">
        <f aca="false">SUMIF(OPTATIVAS!$O$2:$O$70,D66,OPTATIVAS!$J$2:$J$70)</f>
        <v>0</v>
      </c>
      <c r="P66" s="150" t="n">
        <f aca="false">SUMIF(POSGRADO!$O$2:$O$50,D66,POSGRADO!$J$2:$J$50)</f>
        <v>0</v>
      </c>
      <c r="Q66" s="150" t="n">
        <f aca="false">SUMIF(FIQ!$O$2:$O$25,D66,FIQ!$J$2:$J$25)</f>
        <v>0</v>
      </c>
      <c r="R66" s="154" t="n">
        <f aca="false">SUM(N66:Q66)</f>
        <v>222</v>
      </c>
      <c r="S66" s="155"/>
      <c r="T66" s="155"/>
    </row>
    <row r="67" customFormat="false" ht="13.8" hidden="false" customHeight="false" outlineLevel="0" collapsed="false">
      <c r="A67" s="150" t="n">
        <f aca="false">ROW()-1</f>
        <v>66</v>
      </c>
      <c r="B67" s="15" t="s">
        <v>775</v>
      </c>
      <c r="C67" s="15" t="s">
        <v>417</v>
      </c>
      <c r="D67" s="79" t="s">
        <v>678</v>
      </c>
      <c r="E67" s="151" t="n">
        <v>40</v>
      </c>
      <c r="F67" s="152" t="n">
        <f aca="false">COUNTIF(OBLIGATORIAS!$O$2:$O$147,D67)</f>
        <v>2</v>
      </c>
      <c r="G67" s="152"/>
      <c r="H67" s="152" t="n">
        <f aca="false">COUNTIF(OPTATIVAS!$O$2:$O$70,D67)</f>
        <v>0</v>
      </c>
      <c r="I67" s="152"/>
      <c r="J67" s="152" t="n">
        <f aca="false">COUNTIF(POSGRADO!$O$2:$O$50,D67)</f>
        <v>1</v>
      </c>
      <c r="K67" s="152"/>
      <c r="L67" s="46" t="n">
        <f aca="false">COUNTIF(FIQ!$O$2:$O$25,D67)</f>
        <v>0</v>
      </c>
      <c r="M67" s="153" t="n">
        <f aca="false">F67+H67+J67+L67+(G67+I67+K67)/2</f>
        <v>3</v>
      </c>
      <c r="N67" s="152" t="n">
        <f aca="false">SUMIF(OBLIGATORIAS!$O$2:$O$147,D67,OBLIGATORIAS!$J$2:$J$147)</f>
        <v>147</v>
      </c>
      <c r="O67" s="150" t="n">
        <f aca="false">SUMIF(OPTATIVAS!$O$2:$O$70,D67,OPTATIVAS!$J$2:$J$70)</f>
        <v>0</v>
      </c>
      <c r="P67" s="150" t="n">
        <f aca="false">SUMIF(POSGRADO!$O$2:$O$50,D67,POSGRADO!$J$2:$J$50)</f>
        <v>60</v>
      </c>
      <c r="Q67" s="150" t="n">
        <f aca="false">SUMIF(FIQ!$O$2:$O$25,D67,FIQ!$J$2:$J$25)</f>
        <v>0</v>
      </c>
      <c r="R67" s="154" t="n">
        <f aca="false">SUM(N67:Q67)</f>
        <v>207</v>
      </c>
      <c r="S67" s="155"/>
      <c r="T67" s="155" t="s">
        <v>884</v>
      </c>
    </row>
    <row r="68" customFormat="false" ht="13.8" hidden="false" customHeight="false" outlineLevel="0" collapsed="false">
      <c r="A68" s="150" t="n">
        <f aca="false">ROW()-1</f>
        <v>67</v>
      </c>
      <c r="B68" s="15" t="s">
        <v>775</v>
      </c>
      <c r="C68" s="15" t="s">
        <v>885</v>
      </c>
      <c r="D68" s="79" t="s">
        <v>609</v>
      </c>
      <c r="E68" s="151" t="n">
        <v>48</v>
      </c>
      <c r="F68" s="152" t="n">
        <f aca="false">COUNTIF(OBLIGATORIAS!$O$2:$O$147,D68)</f>
        <v>0</v>
      </c>
      <c r="G68" s="152"/>
      <c r="H68" s="152" t="n">
        <f aca="false">COUNTIF(OPTATIVAS!$O$2:$O$70,D68)</f>
        <v>0</v>
      </c>
      <c r="I68" s="152"/>
      <c r="J68" s="152" t="n">
        <f aca="false">COUNTIF(POSGRADO!$O$2:$O$50,D68)</f>
        <v>3</v>
      </c>
      <c r="K68" s="165" t="n">
        <v>1</v>
      </c>
      <c r="L68" s="46" t="n">
        <f aca="false">COUNTIF(FIQ!$O$2:$O$25,D68)</f>
        <v>0</v>
      </c>
      <c r="M68" s="153" t="n">
        <f aca="false">F68+H68+J68+L68+(G68+I68+K68)/2</f>
        <v>3.5</v>
      </c>
      <c r="N68" s="152" t="n">
        <f aca="false">SUMIF(OBLIGATORIAS!$O$2:$O$147,D68,OBLIGATORIAS!$J$2:$J$147)</f>
        <v>0</v>
      </c>
      <c r="O68" s="150" t="n">
        <f aca="false">SUMIF(OPTATIVAS!$O$2:$O$70,D68,OPTATIVAS!$J$2:$J$70)</f>
        <v>0</v>
      </c>
      <c r="P68" s="150" t="n">
        <f aca="false">SUMIF(POSGRADO!$O$2:$O$50,D68,POSGRADO!$J$2:$J$50)+60/2</f>
        <v>225</v>
      </c>
      <c r="Q68" s="150" t="n">
        <f aca="false">SUMIF(FIQ!$O$2:$O$25,D68,FIQ!$J$2:$J$25)</f>
        <v>0</v>
      </c>
      <c r="R68" s="154" t="n">
        <f aca="false">SUM(N68:Q68)</f>
        <v>225</v>
      </c>
      <c r="S68" s="155"/>
      <c r="T68" s="155" t="s">
        <v>886</v>
      </c>
    </row>
    <row r="69" customFormat="false" ht="13.8" hidden="false" customHeight="false" outlineLevel="0" collapsed="false">
      <c r="A69" s="150" t="n">
        <f aca="false">ROW()-1</f>
        <v>68</v>
      </c>
      <c r="B69" s="15" t="s">
        <v>796</v>
      </c>
      <c r="C69" s="15" t="s">
        <v>277</v>
      </c>
      <c r="D69" s="79" t="s">
        <v>278</v>
      </c>
      <c r="E69" s="151" t="n">
        <v>40</v>
      </c>
      <c r="F69" s="152" t="n">
        <f aca="false">COUNTIF(OBLIGATORIAS!$O$2:$O$147,D69)</f>
        <v>3</v>
      </c>
      <c r="G69" s="152"/>
      <c r="H69" s="152" t="n">
        <f aca="false">COUNTIF(OPTATIVAS!$O$2:$O$70,D69)</f>
        <v>0</v>
      </c>
      <c r="I69" s="152"/>
      <c r="J69" s="152" t="n">
        <f aca="false">COUNTIF(POSGRADO!$O$2:$O$50,D69)</f>
        <v>0</v>
      </c>
      <c r="K69" s="152"/>
      <c r="L69" s="46" t="n">
        <f aca="false">COUNTIF(FIQ!$O$2:$O$25,D69)</f>
        <v>0</v>
      </c>
      <c r="M69" s="153" t="n">
        <f aca="false">F69+H69+J69+L69+(G69+I69+K69)/2</f>
        <v>3</v>
      </c>
      <c r="N69" s="152" t="n">
        <f aca="false">SUMIF(OBLIGATORIAS!$O$2:$O$147,D69,OBLIGATORIAS!$J$2:$J$147)</f>
        <v>248</v>
      </c>
      <c r="O69" s="150" t="n">
        <f aca="false">SUMIF(OPTATIVAS!$O$2:$O$70,D69,OPTATIVAS!$J$2:$J$70)</f>
        <v>0</v>
      </c>
      <c r="P69" s="150" t="n">
        <f aca="false">SUMIF(POSGRADO!$O$2:$O$50,D69,POSGRADO!$J$2:$J$50)</f>
        <v>0</v>
      </c>
      <c r="Q69" s="150" t="n">
        <f aca="false">SUMIF(FIQ!$O$2:$O$25,D69,FIQ!$J$2:$J$25)</f>
        <v>0</v>
      </c>
      <c r="R69" s="154" t="n">
        <f aca="false">SUM(N69:Q69)</f>
        <v>248</v>
      </c>
      <c r="S69" s="155"/>
      <c r="T69" s="155" t="s">
        <v>887</v>
      </c>
    </row>
    <row r="70" customFormat="false" ht="13.8" hidden="false" customHeight="false" outlineLevel="0" collapsed="false">
      <c r="A70" s="150" t="n">
        <f aca="false">ROW()-1</f>
        <v>69</v>
      </c>
      <c r="B70" s="46" t="s">
        <v>777</v>
      </c>
      <c r="C70" s="15" t="s">
        <v>888</v>
      </c>
      <c r="D70" s="159" t="s">
        <v>702</v>
      </c>
      <c r="E70" s="151" t="n">
        <v>40</v>
      </c>
      <c r="F70" s="152" t="n">
        <f aca="false">COUNTIF(OBLIGATORIAS!$O$2:$O$147,D70)</f>
        <v>2</v>
      </c>
      <c r="G70" s="152"/>
      <c r="H70" s="152" t="n">
        <f aca="false">COUNTIF(OPTATIVAS!$O$2:$O$70,D70)</f>
        <v>0</v>
      </c>
      <c r="I70" s="152"/>
      <c r="J70" s="152" t="n">
        <f aca="false">COUNTIF(POSGRADO!$O$2:$O$50,D70)</f>
        <v>0</v>
      </c>
      <c r="K70" s="152"/>
      <c r="L70" s="46" t="n">
        <f aca="false">COUNTIF(FIQ!$O$2:$O$25,D70)</f>
        <v>1</v>
      </c>
      <c r="M70" s="153" t="n">
        <f aca="false">F70+H70+J70+L70+(G70+I70+K70)/2</f>
        <v>3</v>
      </c>
      <c r="N70" s="152" t="n">
        <f aca="false">SUMIF(OBLIGATORIAS!$O$2:$O$147,D70,OBLIGATORIAS!$J$2:$J$147)</f>
        <v>147</v>
      </c>
      <c r="O70" s="150" t="n">
        <f aca="false">SUMIF(OPTATIVAS!$O$2:$O$70,D70,OPTATIVAS!$J$2:$J$70)</f>
        <v>0</v>
      </c>
      <c r="P70" s="150" t="n">
        <f aca="false">SUMIF(POSGRADO!$O$2:$O$50,D70,POSGRADO!$J$2:$J$50)</f>
        <v>0</v>
      </c>
      <c r="Q70" s="150" t="n">
        <f aca="false">SUMIF(FIQ!$O$2:$O$25,D70,FIQ!$J$2:$J$25)</f>
        <v>90</v>
      </c>
      <c r="R70" s="154" t="n">
        <f aca="false">SUM(N70:Q70)</f>
        <v>237</v>
      </c>
      <c r="S70" s="155"/>
      <c r="T70" s="155"/>
    </row>
    <row r="71" customFormat="false" ht="13.8" hidden="false" customHeight="false" outlineLevel="0" collapsed="false">
      <c r="A71" s="150" t="n">
        <f aca="false">ROW()-1</f>
        <v>70</v>
      </c>
      <c r="B71" s="15" t="s">
        <v>775</v>
      </c>
      <c r="C71" s="15" t="s">
        <v>889</v>
      </c>
      <c r="D71" s="79" t="s">
        <v>890</v>
      </c>
      <c r="E71" s="151" t="n">
        <v>40</v>
      </c>
      <c r="F71" s="152" t="n">
        <f aca="false">COUNTIF(OBLIGATORIAS!$O$2:$O$147,D71)</f>
        <v>3</v>
      </c>
      <c r="G71" s="152"/>
      <c r="H71" s="152" t="n">
        <f aca="false">COUNTIF(OPTATIVAS!$O$2:$O$70,D71)</f>
        <v>0</v>
      </c>
      <c r="I71" s="152"/>
      <c r="J71" s="152" t="n">
        <f aca="false">COUNTIF(POSGRADO!$O$2:$O$50,D71)</f>
        <v>0</v>
      </c>
      <c r="K71" s="152"/>
      <c r="L71" s="46" t="n">
        <f aca="false">COUNTIF(FIQ!$O$2:$O$25,D71)</f>
        <v>0</v>
      </c>
      <c r="M71" s="153" t="n">
        <f aca="false">F71+H71+J71+L71+(G71+I71+K71)/2</f>
        <v>3</v>
      </c>
      <c r="N71" s="152" t="n">
        <f aca="false">SUMIF(OBLIGATORIAS!$O$2:$O$147,D71,OBLIGATORIAS!$J$2:$J$147)</f>
        <v>206.5</v>
      </c>
      <c r="O71" s="150" t="n">
        <f aca="false">SUMIF(OPTATIVAS!$O$2:$O$70,D71,OPTATIVAS!$J$2:$J$70)</f>
        <v>0</v>
      </c>
      <c r="P71" s="150" t="n">
        <f aca="false">SUMIF(POSGRADO!$O$2:$O$50,D71,POSGRADO!$J$2:$J$50)</f>
        <v>0</v>
      </c>
      <c r="Q71" s="150" t="n">
        <f aca="false">SUMIF(FIQ!$O$2:$O$25,D71,FIQ!$J$2:$J$25)</f>
        <v>0</v>
      </c>
      <c r="R71" s="154" t="n">
        <f aca="false">SUM(N71:Q71)</f>
        <v>206.5</v>
      </c>
      <c r="S71" s="155"/>
      <c r="T71" s="155"/>
    </row>
    <row r="72" customFormat="false" ht="13.8" hidden="false" customHeight="false" outlineLevel="0" collapsed="false">
      <c r="A72" s="150" t="n">
        <f aca="false">ROW()-1</f>
        <v>71</v>
      </c>
      <c r="B72" s="15"/>
      <c r="C72" s="15" t="s">
        <v>891</v>
      </c>
      <c r="D72" s="79" t="s">
        <v>502</v>
      </c>
      <c r="E72" s="151" t="n">
        <v>40</v>
      </c>
      <c r="F72" s="152" t="n">
        <f aca="false">COUNTIF(OBLIGATORIAS!$O$2:$O$147,D72)</f>
        <v>0</v>
      </c>
      <c r="G72" s="152"/>
      <c r="H72" s="152" t="n">
        <f aca="false">COUNTIF(OPTATIVAS!$O$2:$O$70,D72)</f>
        <v>1</v>
      </c>
      <c r="I72" s="152"/>
      <c r="J72" s="152" t="n">
        <f aca="false">COUNTIF(POSGRADO!$O$2:$O$50,D72)</f>
        <v>0</v>
      </c>
      <c r="K72" s="152"/>
      <c r="L72" s="46" t="n">
        <f aca="false">COUNTIF(FIQ!$O$2:$O$25,D72)</f>
        <v>0</v>
      </c>
      <c r="M72" s="153" t="n">
        <f aca="false">F72+H72+J72+L72+(G72+I72+K72)/2</f>
        <v>1</v>
      </c>
      <c r="N72" s="152" t="n">
        <f aca="false">SUMIF(OBLIGATORIAS!$O$2:$O$147,D72,OBLIGATORIAS!$J$2:$J$147)</f>
        <v>0</v>
      </c>
      <c r="O72" s="150" t="n">
        <f aca="false">SUMIF(OPTATIVAS!$O$2:$O$70,D72,OPTATIVAS!$J$2:$J$70)</f>
        <v>72</v>
      </c>
      <c r="P72" s="150" t="n">
        <f aca="false">SUMIF(POSGRADO!$O$2:$O$50,D72,POSGRADO!$J$2:$J$50)</f>
        <v>0</v>
      </c>
      <c r="Q72" s="150" t="n">
        <f aca="false">SUMIF(FIQ!$O$2:$O$25,D72,FIQ!$J$2:$J$25)</f>
        <v>0</v>
      </c>
      <c r="R72" s="154" t="n">
        <f aca="false">SUM(N72:Q72)</f>
        <v>72</v>
      </c>
      <c r="S72" s="155"/>
      <c r="T72" s="155"/>
    </row>
    <row r="73" customFormat="false" ht="13.8" hidden="false" customHeight="false" outlineLevel="0" collapsed="false">
      <c r="A73" s="150" t="n">
        <f aca="false">ROW()-1</f>
        <v>72</v>
      </c>
      <c r="B73" s="15" t="s">
        <v>892</v>
      </c>
      <c r="C73" s="15" t="s">
        <v>893</v>
      </c>
      <c r="D73" s="79" t="s">
        <v>894</v>
      </c>
      <c r="E73" s="151" t="n">
        <v>40</v>
      </c>
      <c r="F73" s="152" t="n">
        <f aca="false">COUNTIF(OBLIGATORIAS!$O$2:$O$147,D73)</f>
        <v>2</v>
      </c>
      <c r="G73" s="152"/>
      <c r="H73" s="152" t="n">
        <f aca="false">COUNTIF(OPTATIVAS!$O$2:$O$70,D73)</f>
        <v>0</v>
      </c>
      <c r="I73" s="152"/>
      <c r="J73" s="152" t="n">
        <f aca="false">COUNTIF(POSGRADO!$O$2:$O$50,D73)</f>
        <v>0</v>
      </c>
      <c r="K73" s="152"/>
      <c r="L73" s="46" t="n">
        <f aca="false">COUNTIF(FIQ!$O$2:$O$25,D73)</f>
        <v>0</v>
      </c>
      <c r="M73" s="153" t="n">
        <f aca="false">F73+H73+J73+L73+(G73+I73+K73)/2</f>
        <v>2</v>
      </c>
      <c r="N73" s="152" t="n">
        <f aca="false">SUMIF(OBLIGATORIAS!$O$2:$O$147,D73,OBLIGATORIAS!$J$2:$J$147)</f>
        <v>147</v>
      </c>
      <c r="O73" s="150" t="n">
        <f aca="false">SUMIF(OPTATIVAS!$O$2:$O$70,D73,OPTATIVAS!$J$2:$J$70)</f>
        <v>0</v>
      </c>
      <c r="P73" s="150" t="n">
        <f aca="false">SUMIF(POSGRADO!$O$2:$O$50,D73,POSGRADO!$J$2:$J$50)</f>
        <v>0</v>
      </c>
      <c r="Q73" s="150" t="n">
        <f aca="false">SUMIF(FIQ!$O$2:$O$25,D73,FIQ!$J$2:$J$25)</f>
        <v>0</v>
      </c>
      <c r="R73" s="154" t="n">
        <f aca="false">SUM(N73:Q73)</f>
        <v>147</v>
      </c>
      <c r="S73" s="155"/>
      <c r="T73" s="155"/>
    </row>
    <row r="74" customFormat="false" ht="13.8" hidden="false" customHeight="false" outlineLevel="0" collapsed="false">
      <c r="A74" s="150" t="n">
        <f aca="false">ROW()-1</f>
        <v>73</v>
      </c>
      <c r="B74" s="15" t="s">
        <v>793</v>
      </c>
      <c r="C74" s="15" t="s">
        <v>895</v>
      </c>
      <c r="D74" s="79" t="s">
        <v>290</v>
      </c>
      <c r="E74" s="151" t="n">
        <v>40</v>
      </c>
      <c r="F74" s="152" t="n">
        <f aca="false">COUNTIF(OBLIGATORIAS!$O$2:$O$147,D74)</f>
        <v>1</v>
      </c>
      <c r="G74" s="152"/>
      <c r="H74" s="152" t="n">
        <f aca="false">COUNTIF(OPTATIVAS!$O$2:$O$70,D74)</f>
        <v>0</v>
      </c>
      <c r="I74" s="152"/>
      <c r="J74" s="152" t="n">
        <f aca="false">COUNTIF(POSGRADO!$O$2:$O$50,D74)</f>
        <v>0</v>
      </c>
      <c r="K74" s="152"/>
      <c r="L74" s="46" t="n">
        <f aca="false">COUNTIF(FIQ!$O$2:$O$25,D74)</f>
        <v>0</v>
      </c>
      <c r="M74" s="153" t="n">
        <f aca="false">F74+H74+J74+L74+(G74+I74+K74)/2</f>
        <v>1</v>
      </c>
      <c r="N74" s="152" t="n">
        <f aca="false">SUMIF(OBLIGATORIAS!$O$2:$O$147,D74,OBLIGATORIAS!$J$2:$J$147)</f>
        <v>75</v>
      </c>
      <c r="O74" s="150" t="n">
        <f aca="false">SUMIF(OPTATIVAS!$O$2:$O$70,D74,OPTATIVAS!$J$2:$J$70)</f>
        <v>0</v>
      </c>
      <c r="P74" s="150" t="n">
        <f aca="false">SUMIF(POSGRADO!$O$2:$O$50,D74,POSGRADO!$J$2:$J$50)</f>
        <v>0</v>
      </c>
      <c r="Q74" s="150" t="n">
        <f aca="false">SUMIF(FIQ!$O$2:$O$25,D74,FIQ!$J$2:$J$25)</f>
        <v>0</v>
      </c>
      <c r="R74" s="154" t="n">
        <f aca="false">SUM(N74:Q74)</f>
        <v>75</v>
      </c>
      <c r="S74" s="155"/>
      <c r="T74" s="155" t="s">
        <v>896</v>
      </c>
    </row>
    <row r="75" customFormat="false" ht="13.8" hidden="false" customHeight="false" outlineLevel="0" collapsed="false">
      <c r="A75" s="150" t="n">
        <f aca="false">ROW()-1</f>
        <v>74</v>
      </c>
      <c r="B75" s="15" t="s">
        <v>829</v>
      </c>
      <c r="C75" s="15" t="s">
        <v>897</v>
      </c>
      <c r="D75" s="79" t="s">
        <v>898</v>
      </c>
      <c r="E75" s="151" t="n">
        <v>40</v>
      </c>
      <c r="F75" s="152" t="n">
        <f aca="false">COUNTIF(OBLIGATORIAS!$O$2:$O$147,D75)</f>
        <v>1</v>
      </c>
      <c r="G75" s="152"/>
      <c r="H75" s="152" t="n">
        <f aca="false">COUNTIF(OPTATIVAS!$O$2:$O$70,D75)</f>
        <v>0</v>
      </c>
      <c r="I75" s="152"/>
      <c r="J75" s="152" t="n">
        <f aca="false">COUNTIF(POSGRADO!$O$2:$O$50,D75)</f>
        <v>0</v>
      </c>
      <c r="K75" s="152"/>
      <c r="L75" s="46" t="n">
        <f aca="false">COUNTIF(FIQ!$O$2:$O$25,D75)</f>
        <v>0</v>
      </c>
      <c r="M75" s="153" t="n">
        <f aca="false">F75+H75+J75+L75+(G75+I75+K75)/2</f>
        <v>1</v>
      </c>
      <c r="N75" s="152" t="n">
        <f aca="false">SUMIF(OBLIGATORIAS!$O$2:$O$147,D75,OBLIGATORIAS!$J$2:$J$147)</f>
        <v>48</v>
      </c>
      <c r="O75" s="150" t="n">
        <f aca="false">SUMIF(OPTATIVAS!$O$2:$O$70,D75,OPTATIVAS!$J$2:$J$70)</f>
        <v>0</v>
      </c>
      <c r="P75" s="150" t="n">
        <f aca="false">SUMIF(POSGRADO!$O$2:$O$50,D75,POSGRADO!$J$2:$J$50)</f>
        <v>0</v>
      </c>
      <c r="Q75" s="150" t="n">
        <f aca="false">SUMIF(FIQ!$O$2:$O$25,D75,FIQ!$J$2:$J$25)</f>
        <v>0</v>
      </c>
      <c r="R75" s="154" t="n">
        <f aca="false">SUM(N75:Q75)</f>
        <v>48</v>
      </c>
      <c r="S75" s="166" t="s">
        <v>899</v>
      </c>
      <c r="T75" s="0"/>
    </row>
    <row r="76" customFormat="false" ht="13.8" hidden="false" customHeight="false" outlineLevel="0" collapsed="false">
      <c r="A76" s="150"/>
      <c r="B76" s="15" t="s">
        <v>775</v>
      </c>
      <c r="C76" s="15" t="s">
        <v>281</v>
      </c>
      <c r="D76" s="79" t="s">
        <v>282</v>
      </c>
      <c r="E76" s="79"/>
      <c r="F76" s="152" t="n">
        <f aca="false">COUNTIF(OBLIGATORIAS!$O$2:$O$147,D76)</f>
        <v>1</v>
      </c>
      <c r="G76" s="152"/>
      <c r="H76" s="152" t="n">
        <f aca="false">COUNTIF(OPTATIVAS!$O$2:$O$70,D76)</f>
        <v>0</v>
      </c>
      <c r="I76" s="152"/>
      <c r="J76" s="152" t="n">
        <f aca="false">COUNTIF(POSGRADO!$O$2:$O$50,D76)</f>
        <v>0</v>
      </c>
      <c r="K76" s="152"/>
      <c r="L76" s="46" t="n">
        <f aca="false">COUNTIF(FIQ!$O$2:$O$25,D76)</f>
        <v>0</v>
      </c>
      <c r="M76" s="153" t="n">
        <f aca="false">F76+H76+J76+L76+(G76+I76+K76)/2</f>
        <v>1</v>
      </c>
      <c r="N76" s="152" t="n">
        <f aca="false">SUMIF(OBLIGATORIAS!$O$2:$O$147,D76,OBLIGATORIAS!$J$2:$J$147)</f>
        <v>112.5</v>
      </c>
      <c r="O76" s="150" t="n">
        <f aca="false">SUMIF(OPTATIVAS!$O$2:$O$70,D76,OPTATIVAS!$J$2:$J$70)</f>
        <v>0</v>
      </c>
      <c r="P76" s="150" t="n">
        <f aca="false">SUMIF(POSGRADO!$O$2:$O$50,D76,POSGRADO!$J$2:$J$50)</f>
        <v>0</v>
      </c>
      <c r="Q76" s="150" t="n">
        <f aca="false">SUMIF(FIQ!$O$2:$O$25,D76,FIQ!$J$2:$J$25)</f>
        <v>0</v>
      </c>
      <c r="R76" s="154" t="n">
        <f aca="false">SUM(N76:Q76)</f>
        <v>112.5</v>
      </c>
      <c r="S76" s="0"/>
      <c r="T76" s="0"/>
    </row>
    <row r="77" customFormat="false" ht="13.8" hidden="false" customHeight="false" outlineLevel="0" collapsed="false">
      <c r="A77" s="150" t="n">
        <f aca="false">ROW()-1</f>
        <v>76</v>
      </c>
      <c r="B77" s="15" t="s">
        <v>900</v>
      </c>
      <c r="C77" s="15" t="s">
        <v>901</v>
      </c>
      <c r="D77" s="79" t="s">
        <v>902</v>
      </c>
      <c r="E77" s="151" t="n">
        <v>45</v>
      </c>
      <c r="F77" s="152" t="n">
        <f aca="false">COUNTIF(OBLIGATORIAS!$O$2:$O$147,D77)</f>
        <v>4</v>
      </c>
      <c r="G77" s="152"/>
      <c r="H77" s="152" t="n">
        <f aca="false">COUNTIF(OPTATIVAS!$O$2:$O$70,D77)</f>
        <v>0</v>
      </c>
      <c r="I77" s="152"/>
      <c r="J77" s="152" t="n">
        <f aca="false">COUNTIF(POSGRADO!$O$2:$O$50,D77)</f>
        <v>0</v>
      </c>
      <c r="K77" s="152"/>
      <c r="L77" s="46" t="n">
        <f aca="false">COUNTIF(FIQ!$O$2:$O$25,D77)</f>
        <v>0</v>
      </c>
      <c r="M77" s="153" t="n">
        <f aca="false">F77+H77+J77+L77+(G77+I77+K77)/2</f>
        <v>4</v>
      </c>
      <c r="N77" s="152" t="n">
        <f aca="false">SUMIF(OBLIGATORIAS!$O$2:$O$147,D77,OBLIGATORIAS!$J$2:$J$147)</f>
        <v>297</v>
      </c>
      <c r="O77" s="150" t="n">
        <f aca="false">SUMIF(OPTATIVAS!$O$2:$O$70,D77,OPTATIVAS!$J$2:$J$70)</f>
        <v>0</v>
      </c>
      <c r="P77" s="150" t="n">
        <f aca="false">SUMIF(POSGRADO!$O$2:$O$50,D77,POSGRADO!$J$2:$J$50)</f>
        <v>0</v>
      </c>
      <c r="Q77" s="150" t="n">
        <f aca="false">SUMIF(FIQ!$O$2:$O$25,D77,FIQ!$J$2:$J$25)</f>
        <v>0</v>
      </c>
      <c r="R77" s="154" t="n">
        <f aca="false">SUM(N77:Q77)</f>
        <v>297</v>
      </c>
      <c r="S77" s="0"/>
      <c r="T77" s="0"/>
    </row>
    <row r="78" customFormat="false" ht="13.8" hidden="false" customHeight="false" outlineLevel="0" collapsed="false">
      <c r="A78" s="150" t="n">
        <f aca="false">ROW()-1</f>
        <v>77</v>
      </c>
      <c r="B78" s="15" t="s">
        <v>777</v>
      </c>
      <c r="C78" s="15" t="s">
        <v>903</v>
      </c>
      <c r="D78" s="79" t="s">
        <v>482</v>
      </c>
      <c r="E78" s="151" t="n">
        <v>40</v>
      </c>
      <c r="F78" s="152" t="n">
        <f aca="false">COUNTIF(OBLIGATORIAS!$O$2:$O$147,D78)</f>
        <v>1</v>
      </c>
      <c r="G78" s="152"/>
      <c r="H78" s="152" t="n">
        <f aca="false">COUNTIF(OPTATIVAS!$O$2:$O$70,D78)</f>
        <v>2</v>
      </c>
      <c r="I78" s="152"/>
      <c r="J78" s="152" t="n">
        <f aca="false">COUNTIF(POSGRADO!$O$2:$O$50,D78)</f>
        <v>0</v>
      </c>
      <c r="K78" s="152"/>
      <c r="L78" s="46" t="n">
        <f aca="false">COUNTIF(FIQ!$O$2:$O$25,D78)</f>
        <v>0</v>
      </c>
      <c r="M78" s="153" t="n">
        <f aca="false">F78+H78+J78+L78+(G78+I78+K78)/2</f>
        <v>3</v>
      </c>
      <c r="N78" s="152" t="n">
        <f aca="false">SUMIF(OBLIGATORIAS!$O$2:$O$147,D78,OBLIGATORIAS!$J$2:$J$147)</f>
        <v>75</v>
      </c>
      <c r="O78" s="150" t="n">
        <f aca="false">SUMIF(OPTATIVAS!$O$2:$O$70,D78,OPTATIVAS!$J$2:$J$70)</f>
        <v>96</v>
      </c>
      <c r="P78" s="150" t="n">
        <f aca="false">SUMIF(POSGRADO!$O$2:$O$50,D78,POSGRADO!$J$2:$J$50)</f>
        <v>0</v>
      </c>
      <c r="Q78" s="150" t="n">
        <f aca="false">SUMIF(FIQ!$O$2:$O$25,D78,FIQ!$J$2:$J$25)</f>
        <v>0</v>
      </c>
      <c r="R78" s="154" t="n">
        <f aca="false">SUM(N78:Q78)</f>
        <v>171</v>
      </c>
      <c r="S78" s="0"/>
      <c r="T78" s="166" t="s">
        <v>904</v>
      </c>
    </row>
    <row r="79" customFormat="false" ht="13.8" hidden="false" customHeight="false" outlineLevel="0" collapsed="false">
      <c r="A79" s="150" t="n">
        <f aca="false">ROW()-1</f>
        <v>78</v>
      </c>
      <c r="B79" s="15" t="s">
        <v>775</v>
      </c>
      <c r="C79" s="15" t="s">
        <v>539</v>
      </c>
      <c r="D79" s="79" t="s">
        <v>540</v>
      </c>
      <c r="E79" s="151" t="n">
        <v>40</v>
      </c>
      <c r="F79" s="152" t="n">
        <f aca="false">COUNTIF(OBLIGATORIAS!$O$2:$O$147,D79)</f>
        <v>1</v>
      </c>
      <c r="G79" s="152"/>
      <c r="H79" s="152" t="n">
        <f aca="false">COUNTIF(OPTATIVAS!$O$2:$O$70,D79)</f>
        <v>1</v>
      </c>
      <c r="I79" s="152"/>
      <c r="J79" s="152" t="n">
        <f aca="false">COUNTIF(POSGRADO!$O$2:$O$50,D79)</f>
        <v>3</v>
      </c>
      <c r="K79" s="152"/>
      <c r="L79" s="46" t="n">
        <f aca="false">COUNTIF(FIQ!$O$2:$O$25,D79)</f>
        <v>0</v>
      </c>
      <c r="M79" s="153" t="n">
        <f aca="false">F79+H79+J79+L79+(G79+I79+K79)/2</f>
        <v>5</v>
      </c>
      <c r="N79" s="152" t="n">
        <f aca="false">SUMIF(OBLIGATORIAS!$O$2:$O$147,D79,OBLIGATORIAS!$J$2:$J$147)</f>
        <v>67.5</v>
      </c>
      <c r="O79" s="150" t="n">
        <f aca="false">SUMIF(OPTATIVAS!$O$2:$O$70,D79,OPTATIVAS!$J$2:$J$70)</f>
        <v>67.5</v>
      </c>
      <c r="P79" s="150" t="n">
        <f aca="false">SUMIF(POSGRADO!$O$2:$O$50,D79,POSGRADO!$J$2:$J$50)</f>
        <v>180</v>
      </c>
      <c r="Q79" s="150" t="n">
        <f aca="false">SUMIF(FIQ!$O$2:$O$25,D79,FIQ!$J$2:$J$25)</f>
        <v>0</v>
      </c>
      <c r="R79" s="154" t="n">
        <f aca="false">SUM(N79:Q79)</f>
        <v>315</v>
      </c>
      <c r="S79" s="0"/>
      <c r="T79" s="0"/>
    </row>
    <row r="80" customFormat="false" ht="13.8" hidden="false" customHeight="false" outlineLevel="0" collapsed="false">
      <c r="A80" s="150" t="n">
        <f aca="false">ROW()-1</f>
        <v>79</v>
      </c>
      <c r="B80" s="15" t="s">
        <v>777</v>
      </c>
      <c r="C80" s="15" t="s">
        <v>905</v>
      </c>
      <c r="D80" s="79" t="s">
        <v>906</v>
      </c>
      <c r="E80" s="151" t="n">
        <v>40</v>
      </c>
      <c r="F80" s="152" t="n">
        <f aca="false">COUNTIF(OBLIGATORIAS!$O$2:$O$147,D80)</f>
        <v>2</v>
      </c>
      <c r="G80" s="152"/>
      <c r="H80" s="152" t="n">
        <f aca="false">COUNTIF(OPTATIVAS!$O$2:$O$70,D80)</f>
        <v>0</v>
      </c>
      <c r="I80" s="156" t="n">
        <v>1</v>
      </c>
      <c r="J80" s="152" t="n">
        <f aca="false">COUNTIF(POSGRADO!$O$2:$O$50,D80)</f>
        <v>0</v>
      </c>
      <c r="K80" s="152"/>
      <c r="L80" s="46" t="n">
        <f aca="false">COUNTIF(FIQ!$O$2:$O$25,D80)</f>
        <v>0</v>
      </c>
      <c r="M80" s="153" t="n">
        <f aca="false">F80+H80+J80+L80+(G80+I80+K80)/2</f>
        <v>2.5</v>
      </c>
      <c r="N80" s="152" t="n">
        <f aca="false">SUMIF(OBLIGATORIAS!$O$2:$O$147,D80,OBLIGATORIAS!$J$2:$J$147)</f>
        <v>144</v>
      </c>
      <c r="O80" s="150" t="n">
        <f aca="false">SUMIF(OPTATIVAS!$O$2:$O$70,D80,OPTATIVAS!$J$2:$J$70)+64/2</f>
        <v>32</v>
      </c>
      <c r="P80" s="150" t="n">
        <f aca="false">SUMIF(POSGRADO!$O$2:$O$50,D80,POSGRADO!$J$2:$J$50)</f>
        <v>0</v>
      </c>
      <c r="Q80" s="150" t="n">
        <f aca="false">SUMIF(FIQ!$O$2:$O$25,D80,FIQ!$J$2:$J$25)</f>
        <v>0</v>
      </c>
      <c r="R80" s="154" t="n">
        <f aca="false">SUM(N80:Q80)</f>
        <v>176</v>
      </c>
      <c r="S80" s="0"/>
      <c r="T80" s="0"/>
    </row>
    <row r="81" customFormat="false" ht="13.8" hidden="false" customHeight="false" outlineLevel="0" collapsed="false">
      <c r="A81" s="150" t="n">
        <f aca="false">ROW()-1</f>
        <v>80</v>
      </c>
      <c r="B81" s="15" t="s">
        <v>907</v>
      </c>
      <c r="C81" s="15" t="s">
        <v>908</v>
      </c>
      <c r="D81" s="79" t="s">
        <v>909</v>
      </c>
      <c r="E81" s="151" t="n">
        <v>40</v>
      </c>
      <c r="F81" s="152" t="n">
        <f aca="false">COUNTIF(OBLIGATORIAS!$O$2:$O$147,D81)</f>
        <v>0</v>
      </c>
      <c r="G81" s="152"/>
      <c r="H81" s="152" t="n">
        <f aca="false">COUNTIF(OPTATIVAS!$O$2:$O$70,D81)</f>
        <v>0</v>
      </c>
      <c r="I81" s="152"/>
      <c r="J81" s="152" t="n">
        <f aca="false">COUNTIF(POSGRADO!$O$2:$O$50,D81)</f>
        <v>0</v>
      </c>
      <c r="K81" s="152"/>
      <c r="L81" s="46" t="n">
        <f aca="false">COUNTIF(FIQ!$O$2:$O$25,D81)</f>
        <v>0</v>
      </c>
      <c r="M81" s="153" t="n">
        <f aca="false">F81+H81+J81+L81+(G81+I81+K81)/2</f>
        <v>0</v>
      </c>
      <c r="N81" s="152" t="n">
        <f aca="false">SUMIF(OBLIGATORIAS!$O$2:$O$147,D81,OBLIGATORIAS!$J$2:$J$147)</f>
        <v>0</v>
      </c>
      <c r="O81" s="150" t="n">
        <f aca="false">SUMIF(OPTATIVAS!$O$2:$O$70,D81,OPTATIVAS!$J$2:$J$70)</f>
        <v>0</v>
      </c>
      <c r="P81" s="150" t="n">
        <f aca="false">SUMIF(POSGRADO!$O$2:$O$50,D81,POSGRADO!$J$2:$J$50)</f>
        <v>0</v>
      </c>
      <c r="Q81" s="150" t="n">
        <f aca="false">SUMIF(FIQ!$O$2:$O$25,D81,FIQ!$J$2:$J$25)</f>
        <v>0</v>
      </c>
      <c r="R81" s="154" t="n">
        <f aca="false">SUM(N81:Q81)</f>
        <v>0</v>
      </c>
      <c r="S81" s="0"/>
      <c r="T81" s="166" t="s">
        <v>910</v>
      </c>
    </row>
    <row r="82" customFormat="false" ht="13.8" hidden="false" customHeight="false" outlineLevel="0" collapsed="false">
      <c r="A82" s="150" t="n">
        <f aca="false">ROW()-1</f>
        <v>81</v>
      </c>
      <c r="B82" s="15" t="s">
        <v>780</v>
      </c>
      <c r="C82" s="15" t="s">
        <v>516</v>
      </c>
      <c r="D82" s="79" t="s">
        <v>517</v>
      </c>
      <c r="E82" s="151" t="n">
        <v>48</v>
      </c>
      <c r="F82" s="152" t="n">
        <f aca="false">COUNTIF(OBLIGATORIAS!$O$2:$O$147,D82)</f>
        <v>3</v>
      </c>
      <c r="G82" s="152"/>
      <c r="H82" s="152" t="n">
        <f aca="false">COUNTIF(OPTATIVAS!$O$2:$O$70,D82)</f>
        <v>2</v>
      </c>
      <c r="I82" s="152"/>
      <c r="J82" s="152" t="n">
        <f aca="false">COUNTIF(POSGRADO!$O$2:$O$50,D82)</f>
        <v>0</v>
      </c>
      <c r="K82" s="152"/>
      <c r="L82" s="46" t="n">
        <f aca="false">COUNTIF(FIQ!$O$2:$O$25,D82)</f>
        <v>0</v>
      </c>
      <c r="M82" s="153" t="n">
        <f aca="false">F82+H82+J82+L82+(G82+I82+K82)/2</f>
        <v>5</v>
      </c>
      <c r="N82" s="152" t="n">
        <f aca="false">SUMIF(OBLIGATORIAS!$O$2:$O$147,D82,OBLIGATORIAS!$J$2:$J$147)</f>
        <v>211.5</v>
      </c>
      <c r="O82" s="150" t="n">
        <f aca="false">SUMIF(OPTATIVAS!$O$2:$O$70,D82,OPTATIVAS!$J$2:$J$70)</f>
        <v>48</v>
      </c>
      <c r="P82" s="150" t="n">
        <f aca="false">SUMIF(POSGRADO!$O$2:$O$50,D82,POSGRADO!$J$2:$J$50)</f>
        <v>0</v>
      </c>
      <c r="Q82" s="150" t="n">
        <f aca="false">SUMIF(FIQ!$O$2:$O$25,D82,FIQ!$J$2:$J$25)</f>
        <v>0</v>
      </c>
      <c r="R82" s="154" t="n">
        <f aca="false">SUM(N82:Q82)</f>
        <v>259.5</v>
      </c>
      <c r="S82" s="0"/>
      <c r="T82" s="166" t="s">
        <v>911</v>
      </c>
    </row>
    <row r="83" customFormat="false" ht="13.8" hidden="false" customHeight="false" outlineLevel="0" collapsed="false">
      <c r="A83" s="150" t="n">
        <f aca="false">ROW()-1</f>
        <v>82</v>
      </c>
      <c r="B83" s="15" t="s">
        <v>793</v>
      </c>
      <c r="C83" s="15" t="s">
        <v>912</v>
      </c>
      <c r="D83" s="79" t="s">
        <v>913</v>
      </c>
      <c r="E83" s="151" t="n">
        <v>20</v>
      </c>
      <c r="F83" s="152" t="n">
        <f aca="false">COUNTIF(OBLIGATORIAS!$O$2:$O$147,D83)</f>
        <v>0</v>
      </c>
      <c r="G83" s="152"/>
      <c r="H83" s="152" t="n">
        <f aca="false">COUNTIF(OPTATIVAS!$O$2:$O$70,D83)</f>
        <v>0</v>
      </c>
      <c r="I83" s="152"/>
      <c r="J83" s="152" t="n">
        <f aca="false">COUNTIF(POSGRADO!$O$2:$O$50,D83)</f>
        <v>0</v>
      </c>
      <c r="K83" s="152"/>
      <c r="L83" s="46" t="n">
        <f aca="false">COUNTIF(FIQ!$O$2:$O$25,D83)</f>
        <v>2</v>
      </c>
      <c r="M83" s="153" t="n">
        <f aca="false">F83+H83+J83+L83+(G83+I83+K83)/2</f>
        <v>2</v>
      </c>
      <c r="N83" s="152" t="n">
        <f aca="false">SUMIF(OBLIGATORIAS!$O$2:$O$147,D83,OBLIGATORIAS!$J$2:$J$147)</f>
        <v>0</v>
      </c>
      <c r="O83" s="150" t="n">
        <f aca="false">SUMIF(OPTATIVAS!$O$2:$O$70,D83,OPTATIVAS!$J$2:$J$70)</f>
        <v>0</v>
      </c>
      <c r="P83" s="150" t="n">
        <f aca="false">SUMIF(POSGRADO!$O$2:$O$50,D83,POSGRADO!$J$2:$J$50)</f>
        <v>0</v>
      </c>
      <c r="Q83" s="150" t="n">
        <f aca="false">SUMIF(FIQ!$O$2:$O$25,D83,FIQ!$J$2:$J$25)</f>
        <v>160</v>
      </c>
      <c r="R83" s="154" t="n">
        <f aca="false">SUM(N83:Q83)</f>
        <v>160</v>
      </c>
      <c r="S83" s="0"/>
      <c r="T83" s="0"/>
    </row>
    <row r="84" customFormat="false" ht="13.8" hidden="false" customHeight="false" outlineLevel="0" collapsed="false">
      <c r="A84" s="150" t="n">
        <f aca="false">ROW()-1</f>
        <v>83</v>
      </c>
      <c r="B84" s="15" t="s">
        <v>796</v>
      </c>
      <c r="C84" s="15" t="s">
        <v>94</v>
      </c>
      <c r="D84" s="79" t="s">
        <v>95</v>
      </c>
      <c r="E84" s="151" t="n">
        <v>40</v>
      </c>
      <c r="F84" s="152" t="n">
        <f aca="false">COUNTIF(OBLIGATORIAS!$O$2:$O$147,D84)</f>
        <v>4</v>
      </c>
      <c r="G84" s="152"/>
      <c r="H84" s="152" t="n">
        <f aca="false">COUNTIF(OPTATIVAS!$O$2:$O$70,D84)</f>
        <v>0</v>
      </c>
      <c r="I84" s="152"/>
      <c r="J84" s="152" t="n">
        <f aca="false">COUNTIF(POSGRADO!$O$2:$O$50,D84)</f>
        <v>0</v>
      </c>
      <c r="K84" s="152"/>
      <c r="L84" s="46" t="n">
        <f aca="false">COUNTIF(FIQ!$O$2:$O$25,D84)</f>
        <v>0</v>
      </c>
      <c r="M84" s="153" t="n">
        <f aca="false">F84+H84+J84+L84+(G84+I84+K84)/2</f>
        <v>4</v>
      </c>
      <c r="N84" s="152" t="n">
        <f aca="false">SUMIF(OBLIGATORIAS!$O$2:$O$147,D84,OBLIGATORIAS!$J$2:$J$147)</f>
        <v>250</v>
      </c>
      <c r="O84" s="150" t="n">
        <f aca="false">SUMIF(OPTATIVAS!$O$2:$O$70,D84,OPTATIVAS!$J$2:$J$70)</f>
        <v>0</v>
      </c>
      <c r="P84" s="150" t="n">
        <f aca="false">SUMIF(POSGRADO!$O$2:$O$50,D84,POSGRADO!$J$2:$J$50)</f>
        <v>0</v>
      </c>
      <c r="Q84" s="150" t="n">
        <f aca="false">SUMIF(FIQ!$O$2:$O$25,D84,FIQ!$J$2:$J$25)</f>
        <v>0</v>
      </c>
      <c r="R84" s="154" t="n">
        <f aca="false">SUM(N84:Q84)</f>
        <v>250</v>
      </c>
      <c r="S84" s="0"/>
      <c r="T84" s="0"/>
    </row>
    <row r="85" customFormat="false" ht="13.8" hidden="false" customHeight="false" outlineLevel="0" collapsed="false">
      <c r="A85" s="150" t="n">
        <f aca="false">ROW()-1</f>
        <v>84</v>
      </c>
      <c r="B85" s="15" t="s">
        <v>777</v>
      </c>
      <c r="C85" s="15" t="s">
        <v>914</v>
      </c>
      <c r="D85" s="79" t="s">
        <v>915</v>
      </c>
      <c r="E85" s="151" t="n">
        <v>40</v>
      </c>
      <c r="F85" s="152" t="n">
        <f aca="false">COUNTIF(OBLIGATORIAS!$O$2:$O$147,D85)</f>
        <v>1</v>
      </c>
      <c r="G85" s="152"/>
      <c r="H85" s="152" t="n">
        <f aca="false">COUNTIF(OPTATIVAS!$O$2:$O$70,D85)</f>
        <v>0</v>
      </c>
      <c r="I85" s="152"/>
      <c r="J85" s="152" t="n">
        <f aca="false">COUNTIF(POSGRADO!$O$2:$O$50,D85)</f>
        <v>0</v>
      </c>
      <c r="K85" s="152"/>
      <c r="L85" s="46" t="n">
        <f aca="false">COUNTIF(FIQ!$O$2:$O$25,D85)</f>
        <v>2</v>
      </c>
      <c r="M85" s="153" t="n">
        <f aca="false">F85+H85+J85+L85+(G85+I85+K85)/2</f>
        <v>3</v>
      </c>
      <c r="N85" s="152" t="n">
        <f aca="false">SUMIF(OBLIGATORIAS!$O$2:$O$147,D85,OBLIGATORIAS!$J$2:$J$147)</f>
        <v>75</v>
      </c>
      <c r="O85" s="150" t="n">
        <f aca="false">SUMIF(OPTATIVAS!$O$2:$O$70,D85,OPTATIVAS!$J$2:$J$70)</f>
        <v>0</v>
      </c>
      <c r="P85" s="150" t="n">
        <f aca="false">SUMIF(POSGRADO!$O$2:$O$50,D85,POSGRADO!$J$2:$J$50)</f>
        <v>0</v>
      </c>
      <c r="Q85" s="150" t="n">
        <f aca="false">SUMIF(FIQ!$O$2:$O$25,D85,FIQ!$J$2:$J$25)</f>
        <v>155</v>
      </c>
      <c r="R85" s="154" t="n">
        <f aca="false">SUM(N85:Q85)</f>
        <v>230</v>
      </c>
      <c r="S85" s="0"/>
      <c r="T85" s="0"/>
    </row>
    <row r="86" customFormat="false" ht="13.8" hidden="false" customHeight="false" outlineLevel="0" collapsed="false">
      <c r="A86" s="150" t="n">
        <f aca="false">ROW()-1</f>
        <v>85</v>
      </c>
      <c r="B86" s="15" t="s">
        <v>775</v>
      </c>
      <c r="C86" s="15" t="s">
        <v>916</v>
      </c>
      <c r="D86" s="79" t="s">
        <v>686</v>
      </c>
      <c r="E86" s="151" t="n">
        <v>40</v>
      </c>
      <c r="F86" s="152" t="n">
        <f aca="false">COUNTIF(OBLIGATORIAS!$O$2:$O$147,D86)</f>
        <v>0</v>
      </c>
      <c r="G86" s="152"/>
      <c r="H86" s="152" t="n">
        <f aca="false">COUNTIF(OPTATIVAS!$O$2:$O$70,D86)</f>
        <v>0</v>
      </c>
      <c r="I86" s="152"/>
      <c r="J86" s="152" t="n">
        <f aca="false">COUNTIF(POSGRADO!$O$2:$O$50,D86)</f>
        <v>3</v>
      </c>
      <c r="K86" s="165" t="n">
        <v>1</v>
      </c>
      <c r="L86" s="46" t="n">
        <f aca="false">COUNTIF(FIQ!$O$2:$O$25,D86)</f>
        <v>0</v>
      </c>
      <c r="M86" s="153" t="n">
        <f aca="false">F86+H86+J86+L86+(G86+I86+K86)/2</f>
        <v>3.5</v>
      </c>
      <c r="N86" s="152" t="n">
        <f aca="false">SUMIF(OBLIGATORIAS!$O$2:$O$147,D86,OBLIGATORIAS!$J$2:$J$147)</f>
        <v>0</v>
      </c>
      <c r="O86" s="150" t="n">
        <f aca="false">SUMIF(OPTATIVAS!$O$2:$O$70,D86,OPTATIVAS!$J$2:$J$70)</f>
        <v>0</v>
      </c>
      <c r="P86" s="150" t="n">
        <f aca="false">SUMIF(POSGRADO!$O$2:$O$50,D86,POSGRADO!$J$2:$J$50)+60/2</f>
        <v>210</v>
      </c>
      <c r="Q86" s="150" t="n">
        <f aca="false">SUMIF(FIQ!$O$2:$O$25,D86,FIQ!$J$2:$J$25)</f>
        <v>0</v>
      </c>
      <c r="R86" s="154" t="n">
        <f aca="false">SUM(N86:Q86)</f>
        <v>210</v>
      </c>
      <c r="S86" s="166" t="s">
        <v>774</v>
      </c>
      <c r="T86" s="167" t="s">
        <v>910</v>
      </c>
    </row>
    <row r="87" customFormat="false" ht="13.8" hidden="false" customHeight="false" outlineLevel="0" collapsed="false">
      <c r="A87" s="150" t="n">
        <f aca="false">ROW()-1</f>
        <v>86</v>
      </c>
      <c r="B87" s="15" t="s">
        <v>775</v>
      </c>
      <c r="C87" s="15" t="s">
        <v>867</v>
      </c>
      <c r="D87" s="79" t="s">
        <v>917</v>
      </c>
      <c r="E87" s="151" t="n">
        <v>40</v>
      </c>
      <c r="F87" s="152" t="n">
        <f aca="false">COUNTIF(OBLIGATORIAS!$O$2:$O$147,D87)</f>
        <v>3</v>
      </c>
      <c r="G87" s="152"/>
      <c r="H87" s="152" t="n">
        <f aca="false">COUNTIF(OPTATIVAS!$O$2:$O$70,D87)</f>
        <v>0</v>
      </c>
      <c r="I87" s="152"/>
      <c r="J87" s="152" t="n">
        <f aca="false">COUNTIF(POSGRADO!$O$2:$O$50,D87)</f>
        <v>0</v>
      </c>
      <c r="K87" s="152"/>
      <c r="L87" s="46" t="n">
        <f aca="false">COUNTIF(FIQ!$O$2:$O$25,D87)</f>
        <v>0</v>
      </c>
      <c r="M87" s="153" t="n">
        <f aca="false">F87+H87+J87+L87+(G87+I87+K87)/2</f>
        <v>3</v>
      </c>
      <c r="N87" s="152" t="n">
        <f aca="false">SUMIF(OBLIGATORIAS!$O$2:$O$147,D87,OBLIGATORIAS!$J$2:$J$147)</f>
        <v>222</v>
      </c>
      <c r="O87" s="150" t="n">
        <f aca="false">SUMIF(OPTATIVAS!$O$2:$O$70,D87,OPTATIVAS!$J$2:$J$70)</f>
        <v>0</v>
      </c>
      <c r="P87" s="150" t="n">
        <f aca="false">SUMIF(POSGRADO!$O$2:$O$50,D87,POSGRADO!$J$2:$J$50)</f>
        <v>0</v>
      </c>
      <c r="Q87" s="150" t="n">
        <f aca="false">SUMIF(FIQ!$O$2:$O$25,D87,FIQ!$J$2:$J$25)</f>
        <v>0</v>
      </c>
      <c r="R87" s="154" t="n">
        <f aca="false">SUM(N87:Q87)</f>
        <v>222</v>
      </c>
      <c r="S87" s="0"/>
      <c r="T87" s="0"/>
    </row>
    <row r="88" s="168" customFormat="true" ht="13.8" hidden="false" customHeight="false" outlineLevel="0" collapsed="false">
      <c r="B88" s="169" t="s">
        <v>772</v>
      </c>
      <c r="C88" s="15" t="s">
        <v>918</v>
      </c>
      <c r="D88" s="168" t="s">
        <v>263</v>
      </c>
      <c r="E88" s="79"/>
      <c r="F88" s="152" t="n">
        <f aca="false">COUNTIF(OBLIGATORIAS!$O$2:$O$147,D88)</f>
        <v>1</v>
      </c>
      <c r="G88" s="152"/>
      <c r="H88" s="152" t="n">
        <f aca="false">COUNTIF(OPTATIVAS!$O$2:$O$70,D88)</f>
        <v>0</v>
      </c>
      <c r="I88" s="152"/>
      <c r="J88" s="152" t="n">
        <f aca="false">COUNTIF(POSGRADO!$O$2:$O$50,D88)</f>
        <v>0</v>
      </c>
      <c r="K88" s="152"/>
      <c r="L88" s="46" t="n">
        <f aca="false">COUNTIF(FIQ!$O$2:$O$25,D88)</f>
        <v>0</v>
      </c>
      <c r="M88" s="153" t="n">
        <f aca="false">F88+H88+J88+L88+(G88+I88+K88)/2</f>
        <v>1</v>
      </c>
      <c r="N88" s="152" t="n">
        <f aca="false">SUMIF(OBLIGATORIAS!$O$2:$O$147,D88,OBLIGATORIAS!$J$2:$J$147)</f>
        <v>75</v>
      </c>
      <c r="O88" s="150" t="n">
        <f aca="false">SUMIF(OPTATIVAS!$O$2:$O$70,D88,OPTATIVAS!$J$2:$J$70)</f>
        <v>0</v>
      </c>
      <c r="P88" s="150" t="n">
        <f aca="false">SUMIF(POSGRADO!$O$2:$O$50,D88,POSGRADO!$J$2:$J$50)</f>
        <v>0</v>
      </c>
      <c r="Q88" s="150" t="n">
        <f aca="false">SUMIF(FIQ!$O$2:$O$25,D88,FIQ!$J$2:$J$25)</f>
        <v>0</v>
      </c>
      <c r="R88" s="154" t="n">
        <f aca="false">SUM(N88:Q88)</f>
        <v>75</v>
      </c>
      <c r="S88" s="155" t="s">
        <v>919</v>
      </c>
      <c r="T88" s="155" t="s">
        <v>919</v>
      </c>
      <c r="U88" s="0"/>
      <c r="V88" s="0"/>
      <c r="W88" s="0"/>
      <c r="X88" s="0"/>
      <c r="Y88" s="0"/>
      <c r="Z88" s="0"/>
      <c r="AA88" s="0"/>
      <c r="AB88" s="0"/>
      <c r="AC88" s="0"/>
    </row>
    <row r="89" customFormat="false" ht="13.8" hidden="false" customHeight="false" outlineLevel="0" collapsed="false">
      <c r="A89" s="150" t="n">
        <f aca="false">ROW()-1</f>
        <v>88</v>
      </c>
      <c r="B89" s="15" t="s">
        <v>777</v>
      </c>
      <c r="C89" s="15" t="s">
        <v>920</v>
      </c>
      <c r="D89" s="79" t="s">
        <v>475</v>
      </c>
      <c r="E89" s="151" t="n">
        <v>40</v>
      </c>
      <c r="F89" s="152" t="n">
        <f aca="false">COUNTIF(OBLIGATORIAS!$O$2:$O$147,D89)</f>
        <v>2</v>
      </c>
      <c r="G89" s="152"/>
      <c r="H89" s="152" t="n">
        <f aca="false">COUNTIF(OPTATIVAS!$O$2:$O$70,D89)</f>
        <v>1</v>
      </c>
      <c r="I89" s="152"/>
      <c r="J89" s="152" t="n">
        <f aca="false">COUNTIF(POSGRADO!$O$2:$O$50,D89)</f>
        <v>0</v>
      </c>
      <c r="K89" s="152"/>
      <c r="L89" s="46" t="n">
        <f aca="false">COUNTIF(FIQ!$O$2:$O$25,D89)</f>
        <v>0</v>
      </c>
      <c r="M89" s="153" t="n">
        <f aca="false">F89+H89+J89+L89+(G89+I89+K89)/2</f>
        <v>3</v>
      </c>
      <c r="N89" s="152" t="n">
        <f aca="false">SUMIF(OBLIGATORIAS!$O$2:$O$147,D89,OBLIGATORIAS!$J$2:$J$147)</f>
        <v>128</v>
      </c>
      <c r="O89" s="150" t="n">
        <f aca="false">SUMIF(OPTATIVAS!$O$2:$O$70,D89,OPTATIVAS!$J$2:$J$70)</f>
        <v>97.5</v>
      </c>
      <c r="P89" s="150" t="n">
        <f aca="false">SUMIF(POSGRADO!$O$2:$O$50,D89,POSGRADO!$J$2:$J$50)</f>
        <v>0</v>
      </c>
      <c r="Q89" s="150" t="n">
        <f aca="false">SUMIF(FIQ!$O$2:$O$25,D89,FIQ!$J$2:$J$25)</f>
        <v>0</v>
      </c>
      <c r="R89" s="154" t="n">
        <f aca="false">SUM(N89:Q89)</f>
        <v>225.5</v>
      </c>
      <c r="S89" s="0"/>
      <c r="T89" s="166" t="s">
        <v>921</v>
      </c>
    </row>
    <row r="90" customFormat="false" ht="13.8" hidden="false" customHeight="false" outlineLevel="0" collapsed="false">
      <c r="A90" s="150" t="n">
        <f aca="false">ROW()-1</f>
        <v>89</v>
      </c>
      <c r="B90" s="15" t="s">
        <v>922</v>
      </c>
      <c r="C90" s="15" t="s">
        <v>923</v>
      </c>
      <c r="D90" s="79" t="s">
        <v>924</v>
      </c>
      <c r="E90" s="151" t="n">
        <v>10</v>
      </c>
      <c r="F90" s="152" t="n">
        <f aca="false">COUNTIF(OBLIGATORIAS!$O$2:$O$147,D90)</f>
        <v>1</v>
      </c>
      <c r="G90" s="152"/>
      <c r="H90" s="152" t="n">
        <f aca="false">COUNTIF(OPTATIVAS!$O$2:$O$70,D90)</f>
        <v>0</v>
      </c>
      <c r="I90" s="152"/>
      <c r="J90" s="152" t="n">
        <f aca="false">COUNTIF(POSGRADO!$O$2:$O$50,D90)</f>
        <v>0</v>
      </c>
      <c r="K90" s="152"/>
      <c r="L90" s="46" t="n">
        <f aca="false">COUNTIF(FIQ!$O$2:$O$25,D90)</f>
        <v>0</v>
      </c>
      <c r="M90" s="153" t="n">
        <f aca="false">F90+H90+J90+L90+(G90+I90+K90)/2</f>
        <v>1</v>
      </c>
      <c r="N90" s="152" t="n">
        <f aca="false">SUMIF(OBLIGATORIAS!$O$2:$O$147,D90,OBLIGATORIAS!$J$2:$J$147)</f>
        <v>78</v>
      </c>
      <c r="O90" s="150" t="n">
        <f aca="false">SUMIF(OPTATIVAS!$O$2:$O$70,D90,OPTATIVAS!$J$2:$J$70)</f>
        <v>0</v>
      </c>
      <c r="P90" s="150" t="n">
        <f aca="false">SUMIF(POSGRADO!$O$2:$O$50,D90,POSGRADO!$J$2:$J$50)</f>
        <v>0</v>
      </c>
      <c r="Q90" s="150" t="n">
        <f aca="false">SUMIF(FIQ!$O$2:$O$25,D90,FIQ!$J$2:$J$25)</f>
        <v>0</v>
      </c>
      <c r="R90" s="154" t="n">
        <f aca="false">SUM(N90:Q90)</f>
        <v>78</v>
      </c>
      <c r="S90" s="0"/>
      <c r="T90" s="0"/>
    </row>
    <row r="91" customFormat="false" ht="13.8" hidden="false" customHeight="false" outlineLevel="0" collapsed="false">
      <c r="A91" s="150" t="n">
        <f aca="false">ROW()-1</f>
        <v>90</v>
      </c>
      <c r="B91" s="15" t="s">
        <v>816</v>
      </c>
      <c r="C91" s="15" t="s">
        <v>925</v>
      </c>
      <c r="D91" s="79" t="s">
        <v>257</v>
      </c>
      <c r="E91" s="151" t="n">
        <v>40</v>
      </c>
      <c r="F91" s="152" t="n">
        <f aca="false">COUNTIF(OBLIGATORIAS!$O$2:$O$147,D91)</f>
        <v>1</v>
      </c>
      <c r="G91" s="152"/>
      <c r="H91" s="152" t="n">
        <f aca="false">COUNTIF(OPTATIVAS!$O$2:$O$70,D91)</f>
        <v>1</v>
      </c>
      <c r="I91" s="152"/>
      <c r="J91" s="152" t="n">
        <f aca="false">COUNTIF(POSGRADO!$O$2:$O$50,D91)</f>
        <v>0</v>
      </c>
      <c r="K91" s="152"/>
      <c r="L91" s="46" t="n">
        <f aca="false">COUNTIF(FIQ!$O$2:$O$25,D91)</f>
        <v>1</v>
      </c>
      <c r="M91" s="153" t="n">
        <f aca="false">F91+H91+J91+L91+(G91+I91+K91)/2</f>
        <v>3</v>
      </c>
      <c r="N91" s="152" t="n">
        <f aca="false">SUMIF(OBLIGATORIAS!$O$2:$O$147,D91,OBLIGATORIAS!$J$2:$J$147)</f>
        <v>75</v>
      </c>
      <c r="O91" s="150" t="n">
        <f aca="false">SUMIF(OPTATIVAS!$O$2:$O$70,D91,OPTATIVAS!$J$2:$J$70)</f>
        <v>40</v>
      </c>
      <c r="P91" s="150" t="n">
        <f aca="false">SUMIF(POSGRADO!$O$2:$O$50,D91,POSGRADO!$J$2:$J$50)</f>
        <v>0</v>
      </c>
      <c r="Q91" s="150" t="n">
        <f aca="false">SUMIF(FIQ!$O$2:$O$25,D91,FIQ!$J$2:$J$25)</f>
        <v>75</v>
      </c>
      <c r="R91" s="154" t="n">
        <f aca="false">SUM(N91:Q91)</f>
        <v>190</v>
      </c>
      <c r="S91" s="0"/>
      <c r="T91" s="0"/>
    </row>
    <row r="92" customFormat="false" ht="13.8" hidden="false" customHeight="false" outlineLevel="0" collapsed="false">
      <c r="A92" s="150" t="n">
        <f aca="false">ROW()-1</f>
        <v>91</v>
      </c>
      <c r="B92" s="17" t="s">
        <v>793</v>
      </c>
      <c r="C92" s="15" t="s">
        <v>926</v>
      </c>
      <c r="D92" s="15" t="s">
        <v>927</v>
      </c>
      <c r="E92" s="151" t="n">
        <v>40</v>
      </c>
      <c r="F92" s="152" t="n">
        <f aca="false">COUNTIF(OBLIGATORIAS!$O$2:$O$147,D92)</f>
        <v>0</v>
      </c>
      <c r="G92" s="152"/>
      <c r="H92" s="152" t="n">
        <f aca="false">COUNTIF(OPTATIVAS!$O$2:$O$70,D92)</f>
        <v>0</v>
      </c>
      <c r="I92" s="152"/>
      <c r="J92" s="152" t="n">
        <f aca="false">COUNTIF(POSGRADO!$O$2:$O$50,D92)</f>
        <v>0</v>
      </c>
      <c r="K92" s="152"/>
      <c r="L92" s="46" t="n">
        <f aca="false">COUNTIF(FIQ!$O$2:$O$25,D92)</f>
        <v>0</v>
      </c>
      <c r="M92" s="153" t="n">
        <f aca="false">F92+H92+J92+L92+(G92+I92+K92)/2</f>
        <v>0</v>
      </c>
      <c r="N92" s="152" t="n">
        <f aca="false">SUMIF(OBLIGATORIAS!$O$2:$O$147,D92,OBLIGATORIAS!$J$2:$J$147)</f>
        <v>0</v>
      </c>
      <c r="O92" s="150" t="n">
        <f aca="false">SUMIF(OPTATIVAS!$O$2:$O$70,D92,OPTATIVAS!$J$2:$J$70)</f>
        <v>0</v>
      </c>
      <c r="P92" s="150" t="n">
        <f aca="false">SUMIF(POSGRADO!$O$2:$O$50,D92,POSGRADO!$J$2:$J$50)</f>
        <v>0</v>
      </c>
      <c r="Q92" s="150" t="n">
        <f aca="false">SUMIF(FIQ!$O$2:$O$25,D92,FIQ!$J$2:$J$25)</f>
        <v>0</v>
      </c>
      <c r="R92" s="154" t="n">
        <f aca="false">SUM(N92:Q92)</f>
        <v>0</v>
      </c>
      <c r="S92" s="0"/>
      <c r="T92" s="166" t="s">
        <v>910</v>
      </c>
    </row>
    <row r="93" customFormat="false" ht="13.8" hidden="false" customHeight="false" outlineLevel="0" collapsed="false">
      <c r="A93" s="150" t="n">
        <f aca="false">ROW()-1</f>
        <v>92</v>
      </c>
      <c r="B93" s="17" t="s">
        <v>928</v>
      </c>
      <c r="C93" s="15" t="s">
        <v>596</v>
      </c>
      <c r="D93" s="15" t="s">
        <v>597</v>
      </c>
      <c r="E93" s="151"/>
      <c r="F93" s="152" t="n">
        <f aca="false">COUNTIF(OBLIGATORIAS!$O$2:$O$147,D93)</f>
        <v>0</v>
      </c>
      <c r="G93" s="152"/>
      <c r="H93" s="152" t="n">
        <f aca="false">COUNTIF(OPTATIVAS!$O$2:$O$70,D93)</f>
        <v>1</v>
      </c>
      <c r="I93" s="152"/>
      <c r="J93" s="152" t="n">
        <f aca="false">COUNTIF(POSGRADO!$O$2:$O$50,D93)</f>
        <v>0</v>
      </c>
      <c r="K93" s="152"/>
      <c r="L93" s="46" t="n">
        <f aca="false">COUNTIF(FIQ!$O$2:$O$25,D93)</f>
        <v>0</v>
      </c>
      <c r="M93" s="153" t="n">
        <f aca="false">F93+H93+J93+L93+(G93+I93+K93)/2</f>
        <v>1</v>
      </c>
      <c r="N93" s="152" t="n">
        <f aca="false">SUMIF(OBLIGATORIAS!$O$2:$O$147,D93,OBLIGATORIAS!$J$2:$J$147)</f>
        <v>0</v>
      </c>
      <c r="O93" s="150" t="n">
        <f aca="false">SUMIF(OPTATIVAS!$O$2:$O$70,D93,OPTATIVAS!$J$2:$J$70)</f>
        <v>64</v>
      </c>
      <c r="P93" s="150" t="n">
        <f aca="false">SUMIF(POSGRADO!$O$2:$O$50,D93,POSGRADO!$J$2:$J$50)</f>
        <v>0</v>
      </c>
      <c r="Q93" s="150" t="n">
        <f aca="false">SUMIF(FIQ!$O$2:$O$25,D93,FIQ!$J$2:$J$25)</f>
        <v>0</v>
      </c>
      <c r="R93" s="154" t="n">
        <f aca="false">SUM(N93:Q93)</f>
        <v>64</v>
      </c>
      <c r="S93" s="0"/>
      <c r="T93" s="0"/>
    </row>
    <row r="94" customFormat="false" ht="13.8" hidden="false" customHeight="false" outlineLevel="0" collapsed="false">
      <c r="A94" s="150" t="n">
        <f aca="false">ROW()-1</f>
        <v>93</v>
      </c>
      <c r="B94" s="17" t="s">
        <v>775</v>
      </c>
      <c r="C94" s="17" t="s">
        <v>501</v>
      </c>
      <c r="D94" s="17" t="s">
        <v>929</v>
      </c>
      <c r="E94" s="151"/>
      <c r="F94" s="152" t="n">
        <f aca="false">COUNTIF(OBLIGATORIAS!$O$2:$O$147,D94)</f>
        <v>0</v>
      </c>
      <c r="G94" s="152"/>
      <c r="H94" s="152" t="n">
        <f aca="false">COUNTIF(OPTATIVAS!$O$2:$O$70,D94)</f>
        <v>0</v>
      </c>
      <c r="I94" s="152"/>
      <c r="J94" s="152" t="n">
        <f aca="false">COUNTIF(POSGRADO!$O$2:$O$50,D94)</f>
        <v>0</v>
      </c>
      <c r="K94" s="152"/>
      <c r="L94" s="46" t="n">
        <f aca="false">COUNTIF(FIQ!$O$2:$O$25,D94)</f>
        <v>0</v>
      </c>
      <c r="M94" s="153" t="n">
        <f aca="false">F94+H94+J94+L94+(G94+I94+K94)/2</f>
        <v>0</v>
      </c>
      <c r="N94" s="152" t="n">
        <f aca="false">SUMIF(OBLIGATORIAS!$O$2:$O$147,D94,OBLIGATORIAS!$J$2:$J$147)</f>
        <v>0</v>
      </c>
      <c r="O94" s="150" t="n">
        <f aca="false">SUMIF(OPTATIVAS!$O$2:$O$70,D94,OPTATIVAS!$J$2:$J$70)</f>
        <v>0</v>
      </c>
      <c r="P94" s="150" t="n">
        <f aca="false">SUMIF(POSGRADO!$O$2:$O$50,D94,POSGRADO!$J$2:$J$50)</f>
        <v>0</v>
      </c>
      <c r="Q94" s="150" t="n">
        <f aca="false">SUMIF(FIQ!$O$2:$O$25,D94,FIQ!$J$2:$J$25)</f>
        <v>0</v>
      </c>
      <c r="R94" s="154" t="n">
        <f aca="false">SUM(N94:Q94)</f>
        <v>0</v>
      </c>
      <c r="S94" s="0"/>
      <c r="T94" s="0"/>
    </row>
    <row r="95" customFormat="false" ht="13.8" hidden="false" customHeight="false" outlineLevel="0" collapsed="false">
      <c r="A95" s="150" t="n">
        <f aca="false">ROW()-1</f>
        <v>94</v>
      </c>
      <c r="B95" s="17"/>
      <c r="C95" s="17" t="s">
        <v>930</v>
      </c>
      <c r="D95" s="17" t="s">
        <v>931</v>
      </c>
      <c r="E95" s="151"/>
      <c r="F95" s="152" t="n">
        <f aca="false">COUNTIF(OBLIGATORIAS!$O$2:$O$147,D95)</f>
        <v>0</v>
      </c>
      <c r="G95" s="152"/>
      <c r="H95" s="152" t="n">
        <f aca="false">COUNTIF(OPTATIVAS!$O$2:$O$70,D95)</f>
        <v>0</v>
      </c>
      <c r="I95" s="163" t="n">
        <v>2</v>
      </c>
      <c r="J95" s="152" t="n">
        <f aca="false">COUNTIF(POSGRADO!$O$2:$O$50,D95)</f>
        <v>0</v>
      </c>
      <c r="K95" s="152"/>
      <c r="L95" s="46" t="n">
        <f aca="false">COUNTIF(FIQ!$O$2:$O$25,D95)</f>
        <v>0</v>
      </c>
      <c r="M95" s="153" t="n">
        <f aca="false">F95+H95+J95+L95+(G95+I95+K95)/2</f>
        <v>1</v>
      </c>
      <c r="N95" s="152" t="n">
        <f aca="false">SUMIF(OBLIGATORIAS!$O$2:$O$147,D95,OBLIGATORIAS!$J$2:$J$147)</f>
        <v>0</v>
      </c>
      <c r="O95" s="150" t="n">
        <f aca="false">SUMIF(OPTATIVAS!$O$2:$O$70,D95,OPTATIVAS!$J$2:$J$70)+115.5/2</f>
        <v>57.75</v>
      </c>
      <c r="P95" s="150" t="n">
        <f aca="false">SUMIF(POSGRADO!$O$2:$O$50,D95,POSGRADO!$J$2:$J$50)</f>
        <v>0</v>
      </c>
      <c r="Q95" s="150" t="n">
        <f aca="false">SUMIF(FIQ!$O$2:$O$25,D95,FIQ!$J$2:$J$25)</f>
        <v>0</v>
      </c>
      <c r="R95" s="154" t="n">
        <f aca="false">SUM(N95:Q95)</f>
        <v>57.75</v>
      </c>
      <c r="S95" s="166" t="s">
        <v>932</v>
      </c>
      <c r="T95" s="166" t="s">
        <v>932</v>
      </c>
    </row>
    <row r="96" customFormat="false" ht="13.8" hidden="false" customHeight="false" outlineLevel="0" collapsed="false">
      <c r="A96" s="150" t="n">
        <f aca="false">ROW()-1</f>
        <v>95</v>
      </c>
      <c r="B96" s="17" t="s">
        <v>777</v>
      </c>
      <c r="C96" s="17" t="s">
        <v>933</v>
      </c>
      <c r="D96" s="17" t="s">
        <v>934</v>
      </c>
      <c r="E96" s="151" t="n">
        <v>20</v>
      </c>
      <c r="F96" s="152" t="n">
        <f aca="false">COUNTIF(OBLIGATORIAS!$O$2:$O$147,D96)</f>
        <v>2</v>
      </c>
      <c r="G96" s="152"/>
      <c r="H96" s="152" t="n">
        <f aca="false">COUNTIF(OPTATIVAS!$O$2:$O$70,D96)</f>
        <v>0</v>
      </c>
      <c r="I96" s="152"/>
      <c r="J96" s="152" t="n">
        <f aca="false">COUNTIF(POSGRADO!$O$2:$O$50,D96)</f>
        <v>0</v>
      </c>
      <c r="K96" s="152"/>
      <c r="L96" s="46" t="n">
        <f aca="false">COUNTIF(FIQ!$O$2:$O$25,D96)</f>
        <v>0</v>
      </c>
      <c r="M96" s="153" t="n">
        <f aca="false">F96+H96+J96+L96+(G96+I96+K96)/2</f>
        <v>2</v>
      </c>
      <c r="N96" s="152" t="n">
        <f aca="false">SUMIF(OBLIGATORIAS!$O$2:$O$147,D96,OBLIGATORIAS!$J$2:$J$147)</f>
        <v>150</v>
      </c>
      <c r="O96" s="150" t="n">
        <f aca="false">SUMIF(OPTATIVAS!$O$2:$O$70,D96,OPTATIVAS!$J$2:$J$70)</f>
        <v>0</v>
      </c>
      <c r="P96" s="150" t="n">
        <f aca="false">SUMIF(POSGRADO!$O$2:$O$50,D96,POSGRADO!$J$2:$J$50)</f>
        <v>0</v>
      </c>
      <c r="Q96" s="150" t="n">
        <f aca="false">SUMIF(FIQ!$O$2:$O$25,D96,FIQ!$J$2:$J$25)</f>
        <v>0</v>
      </c>
      <c r="R96" s="154" t="n">
        <f aca="false">SUM(N96:Q96)</f>
        <v>150</v>
      </c>
      <c r="S96" s="0"/>
      <c r="T96" s="0"/>
    </row>
    <row r="97" customFormat="false" ht="13.8" hidden="false" customHeight="false" outlineLevel="0" collapsed="false">
      <c r="A97" s="150" t="n">
        <f aca="false">ROW()-1</f>
        <v>96</v>
      </c>
      <c r="B97" s="150" t="s">
        <v>935</v>
      </c>
      <c r="C97" s="150" t="s">
        <v>936</v>
      </c>
      <c r="D97" s="150" t="s">
        <v>937</v>
      </c>
      <c r="E97" s="151"/>
      <c r="F97" s="152" t="n">
        <f aca="false">COUNTIF(OBLIGATORIAS!$O$2:$O$147,D97)</f>
        <v>0</v>
      </c>
      <c r="G97" s="152"/>
      <c r="H97" s="152" t="n">
        <f aca="false">COUNTIF(OPTATIVAS!$O$2:$O$70,D97)</f>
        <v>0</v>
      </c>
      <c r="I97" s="152"/>
      <c r="J97" s="152" t="n">
        <f aca="false">COUNTIF(POSGRADO!$O$2:$O$50,D97)</f>
        <v>0</v>
      </c>
      <c r="K97" s="152"/>
      <c r="L97" s="46" t="n">
        <f aca="false">COUNTIF(FIQ!$O$2:$O$25,D97)</f>
        <v>0</v>
      </c>
      <c r="M97" s="153" t="n">
        <f aca="false">F97+H97+J97+L97+(G97+I97+K97)/2</f>
        <v>0</v>
      </c>
      <c r="N97" s="152" t="n">
        <f aca="false">SUMIF(OBLIGATORIAS!$O$2:$O$147,D97,OBLIGATORIAS!$J$2:$J$147)</f>
        <v>0</v>
      </c>
      <c r="O97" s="150" t="n">
        <f aca="false">SUMIF(OPTATIVAS!$O$2:$O$70,D97,OPTATIVAS!$J$2:$J$70)</f>
        <v>0</v>
      </c>
      <c r="P97" s="150" t="n">
        <f aca="false">SUMIF(POSGRADO!$O$2:$O$50,D97,POSGRADO!$J$2:$J$50)</f>
        <v>0</v>
      </c>
      <c r="Q97" s="150" t="n">
        <f aca="false">SUMIF(FIQ!$O$2:$O$25,D97,FIQ!$J$2:$J$25)</f>
        <v>0</v>
      </c>
      <c r="R97" s="154" t="n">
        <f aca="false">SUM(N97:Q97)</f>
        <v>0</v>
      </c>
      <c r="S97" s="0"/>
      <c r="T97" s="0"/>
    </row>
    <row r="98" customFormat="false" ht="13.8" hidden="false" customHeight="false" outlineLevel="0" collapsed="false">
      <c r="A98" s="150" t="n">
        <f aca="false">ROW()-1</f>
        <v>97</v>
      </c>
      <c r="B98" s="15" t="s">
        <v>938</v>
      </c>
      <c r="C98" s="15" t="s">
        <v>939</v>
      </c>
      <c r="D98" s="73" t="s">
        <v>467</v>
      </c>
      <c r="E98" s="151" t="n">
        <v>40</v>
      </c>
      <c r="F98" s="152" t="n">
        <f aca="false">COUNTIF(OBLIGATORIAS!$O$2:$O$147,D98)</f>
        <v>2</v>
      </c>
      <c r="G98" s="152"/>
      <c r="H98" s="152" t="n">
        <f aca="false">COUNTIF(OPTATIVAS!$O$2:$O$70,D98)</f>
        <v>1</v>
      </c>
      <c r="I98" s="152"/>
      <c r="J98" s="152" t="n">
        <f aca="false">COUNTIF(POSGRADO!$O$2:$O$50,D98)</f>
        <v>0</v>
      </c>
      <c r="K98" s="152"/>
      <c r="L98" s="46" t="n">
        <f aca="false">COUNTIF(FIQ!$O$2:$O$25,D98)</f>
        <v>0</v>
      </c>
      <c r="M98" s="153" t="n">
        <f aca="false">F98+H98+J98+L98+(G98+I98+K98)/2</f>
        <v>3</v>
      </c>
      <c r="N98" s="152" t="n">
        <f aca="false">SUMIF(OBLIGATORIAS!$O$2:$O$147,D98,OBLIGATORIAS!$J$2:$J$147)</f>
        <v>150</v>
      </c>
      <c r="O98" s="150" t="n">
        <f aca="false">SUMIF(OPTATIVAS!$O$2:$O$70,D98,OPTATIVAS!$J$2:$J$70)</f>
        <v>48</v>
      </c>
      <c r="P98" s="150" t="n">
        <f aca="false">SUMIF(POSGRADO!$O$2:$O$50,D98,POSGRADO!$J$2:$J$50)</f>
        <v>0</v>
      </c>
      <c r="Q98" s="150" t="n">
        <f aca="false">SUMIF(FIQ!$O$2:$O$25,D98,FIQ!$J$2:$J$25)</f>
        <v>0</v>
      </c>
      <c r="R98" s="154" t="n">
        <f aca="false">SUM(N98:Q98)</f>
        <v>198</v>
      </c>
      <c r="S98" s="0"/>
      <c r="T98" s="0"/>
    </row>
    <row r="99" s="168" customFormat="true" ht="13.8" hidden="false" customHeight="false" outlineLevel="0" collapsed="false">
      <c r="A99" s="150" t="n">
        <f aca="false">ROW()-1</f>
        <v>98</v>
      </c>
      <c r="B99" s="15" t="s">
        <v>599</v>
      </c>
      <c r="C99" s="73" t="s">
        <v>940</v>
      </c>
      <c r="D99" s="73" t="s">
        <v>941</v>
      </c>
      <c r="E99" s="151" t="s">
        <v>942</v>
      </c>
      <c r="F99" s="152" t="n">
        <f aca="false">COUNTIF(OBLIGATORIAS!$O$2:$O$147,D99)</f>
        <v>0</v>
      </c>
      <c r="G99" s="152"/>
      <c r="H99" s="152" t="n">
        <f aca="false">COUNTIF(OPTATIVAS!$O$2:$O$70,D99)</f>
        <v>0</v>
      </c>
      <c r="I99" s="152"/>
      <c r="J99" s="152" t="n">
        <f aca="false">COUNTIF(POSGRADO!$O$2:$O$50,D99)</f>
        <v>0</v>
      </c>
      <c r="K99" s="152"/>
      <c r="L99" s="46" t="n">
        <f aca="false">COUNTIF(FIQ!$O$2:$O$25,D99)</f>
        <v>3</v>
      </c>
      <c r="M99" s="153" t="n">
        <f aca="false">F99+H99+J99+L99+(G99+I99+K99)/2</f>
        <v>3</v>
      </c>
      <c r="N99" s="152" t="n">
        <f aca="false">SUMIF(OBLIGATORIAS!$O$2:$O$147,D99,OBLIGATORIAS!$J$2:$J$147)</f>
        <v>0</v>
      </c>
      <c r="O99" s="150" t="n">
        <f aca="false">SUMIF(OPTATIVAS!$O$2:$O$70,D99,OPTATIVAS!$J$2:$J$70)</f>
        <v>0</v>
      </c>
      <c r="P99" s="150" t="n">
        <f aca="false">SUMIF(POSGRADO!$O$2:$O$50,D99,POSGRADO!$J$2:$J$50)</f>
        <v>0</v>
      </c>
      <c r="Q99" s="150" t="n">
        <f aca="false">SUMIF(FIQ!$O$2:$O$25,D99,FIQ!$J$2:$J$25)</f>
        <v>266</v>
      </c>
      <c r="R99" s="154" t="n">
        <f aca="false">SUM(N99:Q99)</f>
        <v>266</v>
      </c>
      <c r="S99" s="155"/>
      <c r="T99" s="155"/>
      <c r="U99" s="0"/>
      <c r="V99" s="0"/>
      <c r="W99" s="0"/>
      <c r="X99" s="0"/>
      <c r="Y99" s="0"/>
      <c r="Z99" s="0"/>
      <c r="AA99" s="0"/>
      <c r="AB99" s="0"/>
      <c r="AC99" s="0"/>
    </row>
    <row r="100" s="168" customFormat="true" ht="13.8" hidden="false" customHeight="false" outlineLevel="0" collapsed="false">
      <c r="A100" s="150" t="n">
        <f aca="false">ROW()-1</f>
        <v>99</v>
      </c>
      <c r="B100" s="15"/>
      <c r="C100" s="73" t="s">
        <v>372</v>
      </c>
      <c r="D100" s="73" t="s">
        <v>494</v>
      </c>
      <c r="E100" s="151"/>
      <c r="F100" s="152" t="n">
        <f aca="false">COUNTIF(OBLIGATORIAS!$O$2:$O$147,D100)</f>
        <v>2</v>
      </c>
      <c r="G100" s="152"/>
      <c r="H100" s="152" t="n">
        <f aca="false">COUNTIF(OPTATIVAS!$O$2:$O$70,D100)</f>
        <v>1</v>
      </c>
      <c r="I100" s="152"/>
      <c r="J100" s="152" t="n">
        <f aca="false">COUNTIF(POSGRADO!$O$2:$O$50,D100)</f>
        <v>1</v>
      </c>
      <c r="K100" s="152"/>
      <c r="L100" s="46" t="n">
        <f aca="false">COUNTIF(FIQ!$O$2:$O$25,D100)</f>
        <v>0</v>
      </c>
      <c r="M100" s="153" t="n">
        <f aca="false">F100+H100+J100+L100+(G100+I100+K100)/2</f>
        <v>4</v>
      </c>
      <c r="N100" s="152" t="n">
        <f aca="false">SUMIF(OBLIGATORIAS!$O$2:$O$147,D100,OBLIGATORIAS!$J$2:$J$147)</f>
        <v>123</v>
      </c>
      <c r="O100" s="150" t="n">
        <f aca="false">SUMIF(OPTATIVAS!$O$2:$O$70,D100,OPTATIVAS!$J$2:$J$70)</f>
        <v>60</v>
      </c>
      <c r="P100" s="150" t="n">
        <f aca="false">SUMIF(POSGRADO!$O$2:$O$50,D100,POSGRADO!$J$2:$J$50)</f>
        <v>60</v>
      </c>
      <c r="Q100" s="150" t="n">
        <f aca="false">SUMIF(FIQ!$O$2:$O$25,D100,FIQ!$J$2:$J$25)</f>
        <v>0</v>
      </c>
      <c r="R100" s="154" t="n">
        <f aca="false">SUM(N100:Q100)</f>
        <v>243</v>
      </c>
      <c r="S100" s="155"/>
      <c r="T100" s="155"/>
      <c r="U100" s="0"/>
      <c r="V100" s="0"/>
      <c r="W100" s="0"/>
      <c r="X100" s="0"/>
      <c r="Y100" s="0"/>
      <c r="Z100" s="0"/>
      <c r="AA100" s="0"/>
      <c r="AB100" s="0"/>
      <c r="AC100" s="0"/>
    </row>
    <row r="101" s="168" customFormat="true" ht="13.8" hidden="false" customHeight="false" outlineLevel="0" collapsed="false">
      <c r="A101" s="150" t="n">
        <f aca="false">ROW()-1</f>
        <v>100</v>
      </c>
      <c r="B101" s="15"/>
      <c r="C101" s="73" t="s">
        <v>943</v>
      </c>
      <c r="D101" s="73" t="s">
        <v>944</v>
      </c>
      <c r="E101" s="151"/>
      <c r="F101" s="152" t="n">
        <f aca="false">COUNTIF(OBLIGATORIAS!$O$2:$O$147,D101)</f>
        <v>3</v>
      </c>
      <c r="G101" s="152"/>
      <c r="H101" s="152" t="n">
        <f aca="false">COUNTIF(OPTATIVAS!$O$2:$O$70,D101)</f>
        <v>0</v>
      </c>
      <c r="I101" s="152"/>
      <c r="J101" s="152" t="n">
        <f aca="false">COUNTIF(POSGRADO!$O$2:$O$50,D101)</f>
        <v>0</v>
      </c>
      <c r="K101" s="152"/>
      <c r="L101" s="46" t="n">
        <f aca="false">COUNTIF(FIQ!$O$2:$O$25,D101)</f>
        <v>0</v>
      </c>
      <c r="M101" s="153" t="n">
        <f aca="false">F101+H101+J101+L101+(G101+I101+K101)/2</f>
        <v>3</v>
      </c>
      <c r="N101" s="152" t="n">
        <f aca="false">SUMIF(OBLIGATORIAS!$O$2:$O$147,D101,OBLIGATORIAS!$J$2:$J$147)</f>
        <v>171</v>
      </c>
      <c r="O101" s="150" t="n">
        <f aca="false">SUMIF(OPTATIVAS!$O$2:$O$70,D101,OPTATIVAS!$J$2:$J$70)</f>
        <v>0</v>
      </c>
      <c r="P101" s="150" t="n">
        <f aca="false">SUMIF(POSGRADO!$O$2:$O$50,D101,POSGRADO!$J$2:$J$50)</f>
        <v>0</v>
      </c>
      <c r="Q101" s="150" t="n">
        <f aca="false">SUMIF(FIQ!$O$2:$O$25,D101,FIQ!$J$2:$J$25)</f>
        <v>0</v>
      </c>
      <c r="R101" s="154" t="n">
        <f aca="false">SUM(N101:Q101)</f>
        <v>171</v>
      </c>
      <c r="S101" s="155"/>
      <c r="T101" s="155"/>
      <c r="U101" s="0"/>
      <c r="V101" s="0"/>
      <c r="W101" s="0"/>
      <c r="X101" s="0"/>
      <c r="Y101" s="0"/>
      <c r="Z101" s="0"/>
      <c r="AA101" s="0"/>
      <c r="AB101" s="0"/>
      <c r="AC101" s="0"/>
    </row>
    <row r="102" customFormat="false" ht="13.8" hidden="false" customHeight="false" outlineLevel="0" collapsed="false">
      <c r="A102" s="150" t="n">
        <f aca="false">ROW()-1</f>
        <v>101</v>
      </c>
      <c r="B102" s="15"/>
      <c r="C102" s="170" t="s">
        <v>945</v>
      </c>
      <c r="D102" s="170" t="s">
        <v>945</v>
      </c>
      <c r="E102" s="151"/>
      <c r="F102" s="152" t="n">
        <f aca="false">COUNTIF(OBLIGATORIAS!$O$2:$O$147,D102)</f>
        <v>0</v>
      </c>
      <c r="G102" s="152"/>
      <c r="H102" s="152" t="n">
        <f aca="false">COUNTIF(OPTATIVAS!$O$2:$O$70,D102)</f>
        <v>0</v>
      </c>
      <c r="I102" s="152"/>
      <c r="J102" s="152" t="n">
        <f aca="false">COUNTIF(POSGRADO!$O$2:$O$50,D102)</f>
        <v>0</v>
      </c>
      <c r="K102" s="152"/>
      <c r="L102" s="46" t="n">
        <f aca="false">COUNTIF(FIQ!$O$2:$O$25,D102)</f>
        <v>0</v>
      </c>
      <c r="M102" s="153" t="n">
        <f aca="false">F102+H102+J102+L102+(G102+I102+K102)/2</f>
        <v>0</v>
      </c>
      <c r="N102" s="152" t="n">
        <f aca="false">SUMIF(OBLIGATORIAS!$O$2:$O$147,D102,OBLIGATORIAS!$J$2:$J$147)</f>
        <v>0</v>
      </c>
      <c r="O102" s="150" t="n">
        <f aca="false">SUMIF(OPTATIVAS!$O$2:$O$70,D102,OPTATIVAS!$J$2:$J$70)</f>
        <v>0</v>
      </c>
      <c r="P102" s="150" t="n">
        <f aca="false">SUMIF(POSGRADO!$O$2:$O$50,D102,POSGRADO!$J$2:$J$50)</f>
        <v>0</v>
      </c>
      <c r="Q102" s="150" t="n">
        <f aca="false">SUMIF(FIQ!$O$2:$O$25,D102,FIQ!$J$2:$J$25)</f>
        <v>0</v>
      </c>
      <c r="R102" s="154" t="n">
        <f aca="false">SUM(N102:Q102)</f>
        <v>0</v>
      </c>
      <c r="S102" s="155"/>
      <c r="T102" s="155"/>
    </row>
    <row r="103" customFormat="false" ht="13.8" hidden="false" customHeight="false" outlineLevel="0" collapsed="false">
      <c r="A103" s="150" t="n">
        <f aca="false">ROW()-1</f>
        <v>102</v>
      </c>
      <c r="B103" s="15"/>
      <c r="C103" s="31" t="s">
        <v>946</v>
      </c>
      <c r="D103" s="19" t="s">
        <v>220</v>
      </c>
      <c r="E103" s="151"/>
      <c r="F103" s="152" t="n">
        <f aca="false">COUNTIF(OBLIGATORIAS!$O$2:$O$147,D103)</f>
        <v>2</v>
      </c>
      <c r="G103" s="152"/>
      <c r="H103" s="152" t="n">
        <f aca="false">COUNTIF(OPTATIVAS!$O$2:$O$70,D103)</f>
        <v>0</v>
      </c>
      <c r="I103" s="152"/>
      <c r="J103" s="152" t="n">
        <f aca="false">COUNTIF(POSGRADO!$O$2:$O$50,D103)</f>
        <v>0</v>
      </c>
      <c r="K103" s="152"/>
      <c r="L103" s="46" t="n">
        <f aca="false">COUNTIF(FIQ!$O$2:$O$25,D103)</f>
        <v>0</v>
      </c>
      <c r="M103" s="153" t="n">
        <f aca="false">F103+H103+J103+L103+(G103+I103+K103)/2</f>
        <v>2</v>
      </c>
      <c r="N103" s="152" t="n">
        <f aca="false">SUMIF(OBLIGATORIAS!$O$2:$O$147,D103,OBLIGATORIAS!$J$2:$J$147)</f>
        <v>96</v>
      </c>
      <c r="O103" s="150" t="n">
        <f aca="false">SUMIF(OPTATIVAS!$O$2:$O$70,D103,OPTATIVAS!$J$2:$J$70)</f>
        <v>0</v>
      </c>
      <c r="P103" s="150" t="n">
        <f aca="false">SUMIF(POSGRADO!$O$2:$O$50,D103,POSGRADO!$J$2:$J$50)</f>
        <v>0</v>
      </c>
      <c r="Q103" s="150" t="n">
        <f aca="false">SUMIF(FIQ!$O$2:$O$25,D103,FIQ!$J$2:$J$25)</f>
        <v>0</v>
      </c>
      <c r="R103" s="154" t="n">
        <f aca="false">SUM(N103:Q103)</f>
        <v>96</v>
      </c>
      <c r="S103" s="155"/>
      <c r="T103" s="155"/>
    </row>
    <row r="104" customFormat="false" ht="13.8" hidden="false" customHeight="false" outlineLevel="0" collapsed="false">
      <c r="A104" s="150" t="n">
        <f aca="false">ROW()-1</f>
        <v>103</v>
      </c>
      <c r="B104" s="15"/>
      <c r="C104" s="31" t="s">
        <v>946</v>
      </c>
      <c r="D104" s="19" t="s">
        <v>211</v>
      </c>
      <c r="E104" s="151"/>
      <c r="F104" s="152" t="n">
        <f aca="false">COUNTIF(OBLIGATORIAS!$O$2:$O$147,D104)</f>
        <v>2</v>
      </c>
      <c r="G104" s="152"/>
      <c r="H104" s="152" t="n">
        <f aca="false">COUNTIF(OPTATIVAS!$O$2:$O$70,D104)</f>
        <v>0</v>
      </c>
      <c r="I104" s="152"/>
      <c r="J104" s="152" t="n">
        <f aca="false">COUNTIF(POSGRADO!$O$2:$O$50,D104)</f>
        <v>0</v>
      </c>
      <c r="K104" s="152"/>
      <c r="L104" s="46" t="n">
        <f aca="false">COUNTIF(FIQ!$O$2:$O$25,D104)</f>
        <v>0</v>
      </c>
      <c r="M104" s="153" t="n">
        <f aca="false">F104+H104+J104+L104+(G104+I104+K104)/2</f>
        <v>2</v>
      </c>
      <c r="N104" s="152" t="n">
        <f aca="false">SUMIF(OBLIGATORIAS!$O$2:$O$147,D104,OBLIGATORIAS!$J$2:$J$147)</f>
        <v>96</v>
      </c>
      <c r="O104" s="150" t="n">
        <f aca="false">SUMIF(OPTATIVAS!$O$2:$O$70,D104,OPTATIVAS!$J$2:$J$70)</f>
        <v>0</v>
      </c>
      <c r="P104" s="150" t="n">
        <f aca="false">SUMIF(POSGRADO!$O$2:$O$50,D104,POSGRADO!$J$2:$J$50)</f>
        <v>0</v>
      </c>
      <c r="Q104" s="150" t="n">
        <f aca="false">SUMIF(FIQ!$O$2:$O$25,D104,FIQ!$J$2:$J$25)</f>
        <v>0</v>
      </c>
      <c r="R104" s="154" t="n">
        <f aca="false">SUM(N104:Q104)</f>
        <v>96</v>
      </c>
      <c r="S104" s="155"/>
      <c r="T104" s="155"/>
    </row>
    <row r="105" customFormat="false" ht="13.8" hidden="false" customHeight="false" outlineLevel="0" collapsed="false">
      <c r="A105" s="150" t="n">
        <f aca="false">ROW()-1</f>
        <v>104</v>
      </c>
      <c r="B105" s="15"/>
      <c r="C105" s="31" t="s">
        <v>947</v>
      </c>
      <c r="D105" s="31" t="s">
        <v>948</v>
      </c>
      <c r="E105" s="151"/>
      <c r="F105" s="152" t="n">
        <f aca="false">COUNTIF(OBLIGATORIAS!$O$2:$O$147,D105)</f>
        <v>1</v>
      </c>
      <c r="G105" s="152"/>
      <c r="H105" s="152" t="n">
        <f aca="false">COUNTIF(OPTATIVAS!$O$2:$O$70,D105)</f>
        <v>0</v>
      </c>
      <c r="I105" s="152"/>
      <c r="J105" s="152" t="n">
        <f aca="false">COUNTIF(POSGRADO!$O$2:$O$50,D105)</f>
        <v>0</v>
      </c>
      <c r="K105" s="152"/>
      <c r="L105" s="46" t="n">
        <f aca="false">COUNTIF(FIQ!$O$2:$O$25,D105)</f>
        <v>0</v>
      </c>
      <c r="M105" s="153" t="n">
        <f aca="false">F105+H105+J105+L105+(G105+I105+K105)/2</f>
        <v>1</v>
      </c>
      <c r="N105" s="152" t="n">
        <f aca="false">SUMIF(OBLIGATORIAS!$O$2:$O$147,D105,OBLIGATORIAS!$J$2:$J$147)</f>
        <v>64</v>
      </c>
      <c r="O105" s="150" t="n">
        <f aca="false">SUMIF(OPTATIVAS!$O$2:$O$70,D105,OPTATIVAS!$J$2:$J$70)</f>
        <v>0</v>
      </c>
      <c r="P105" s="150" t="n">
        <f aca="false">SUMIF(POSGRADO!$O$2:$O$50,D105,POSGRADO!$J$2:$J$50)</f>
        <v>0</v>
      </c>
      <c r="Q105" s="150" t="n">
        <f aca="false">SUMIF(FIQ!$O$2:$O$25,D105,FIQ!$J$2:$J$25)</f>
        <v>0</v>
      </c>
      <c r="R105" s="154" t="n">
        <f aca="false">SUM(N105:Q105)</f>
        <v>64</v>
      </c>
      <c r="S105" s="155"/>
      <c r="T105" s="155"/>
    </row>
    <row r="106" customFormat="false" ht="13.8" hidden="false" customHeight="false" outlineLevel="0" collapsed="false">
      <c r="A106" s="150" t="n">
        <f aca="false">ROW()-1</f>
        <v>105</v>
      </c>
      <c r="B106" s="15" t="s">
        <v>775</v>
      </c>
      <c r="C106" s="73" t="s">
        <v>949</v>
      </c>
      <c r="D106" s="73" t="s">
        <v>537</v>
      </c>
      <c r="E106" s="151"/>
      <c r="F106" s="152" t="n">
        <f aca="false">COUNTIF(OBLIGATORIAS!$O$2:$O$147,D106)</f>
        <v>0</v>
      </c>
      <c r="G106" s="152"/>
      <c r="H106" s="152" t="n">
        <f aca="false">COUNTIF(OPTATIVAS!$O$2:$O$70,D106)</f>
        <v>1</v>
      </c>
      <c r="I106" s="152"/>
      <c r="J106" s="152" t="n">
        <f aca="false">COUNTIF(POSGRADO!$O$2:$O$50,D106)</f>
        <v>0</v>
      </c>
      <c r="K106" s="152"/>
      <c r="L106" s="46" t="n">
        <f aca="false">COUNTIF(FIQ!$O$2:$O$25,D106)</f>
        <v>0</v>
      </c>
      <c r="M106" s="153" t="n">
        <f aca="false">F106+H106+J106+L106+(G106+I106+K106)/2</f>
        <v>1</v>
      </c>
      <c r="N106" s="152" t="n">
        <f aca="false">SUMIF(OBLIGATORIAS!$O$2:$O$147,D106,OBLIGATORIAS!$J$2:$J$147)</f>
        <v>0</v>
      </c>
      <c r="O106" s="150" t="n">
        <f aca="false">SUMIF(OPTATIVAS!$O$2:$O$70,D106,OPTATIVAS!$J$2:$J$70)</f>
        <v>75</v>
      </c>
      <c r="P106" s="150" t="n">
        <f aca="false">SUMIF(POSGRADO!$O$2:$O$50,D106,POSGRADO!$J$2:$J$50)</f>
        <v>0</v>
      </c>
      <c r="Q106" s="150" t="n">
        <f aca="false">SUMIF(FIQ!$O$2:$O$25,D106,FIQ!$J$2:$J$25)</f>
        <v>0</v>
      </c>
      <c r="R106" s="154" t="n">
        <f aca="false">SUM(N106:Q106)</f>
        <v>75</v>
      </c>
      <c r="S106" s="155"/>
      <c r="T106" s="155"/>
    </row>
    <row r="107" customFormat="false" ht="13.8" hidden="false" customHeight="false" outlineLevel="0" collapsed="false">
      <c r="A107" s="150" t="n">
        <f aca="false">ROW()-1</f>
        <v>106</v>
      </c>
      <c r="B107" s="15" t="s">
        <v>772</v>
      </c>
      <c r="C107" s="15" t="s">
        <v>552</v>
      </c>
      <c r="D107" s="15" t="s">
        <v>553</v>
      </c>
      <c r="E107" s="79"/>
      <c r="F107" s="152" t="n">
        <f aca="false">COUNTIF(OBLIGATORIAS!$O$2:$O$147,D107)</f>
        <v>0</v>
      </c>
      <c r="G107" s="152"/>
      <c r="H107" s="152" t="n">
        <f aca="false">COUNTIF(OPTATIVAS!$O$2:$O$70,D107)</f>
        <v>1</v>
      </c>
      <c r="I107" s="152"/>
      <c r="J107" s="152" t="n">
        <f aca="false">COUNTIF(POSGRADO!$O$2:$O$50,D107)</f>
        <v>1</v>
      </c>
      <c r="K107" s="161" t="n">
        <v>1</v>
      </c>
      <c r="L107" s="46" t="n">
        <f aca="false">COUNTIF(FIQ!$O$2:$O$25,D107)</f>
        <v>0</v>
      </c>
      <c r="M107" s="153" t="n">
        <f aca="false">F107+H107+J107+L107+(G107+I107+K107)/2</f>
        <v>2.5</v>
      </c>
      <c r="N107" s="152" t="n">
        <f aca="false">SUMIF(OBLIGATORIAS!$O$2:$O$147,D107,OBLIGATORIAS!$J$2:$J$147)</f>
        <v>0</v>
      </c>
      <c r="O107" s="150" t="n">
        <f aca="false">SUMIF(OPTATIVAS!$O$2:$O$70,D107,OPTATIVAS!$J$2:$J$70)</f>
        <v>67.5</v>
      </c>
      <c r="P107" s="150" t="n">
        <f aca="false">SUMIF(POSGRADO!$O$2:$O$50,D107,POSGRADO!$J$2:$J$50)+60/2</f>
        <v>90</v>
      </c>
      <c r="Q107" s="150" t="n">
        <f aca="false">SUMIF(FIQ!$O$2:$O$25,D107,FIQ!$J$2:$J$25)</f>
        <v>0</v>
      </c>
      <c r="R107" s="154" t="n">
        <f aca="false">SUM(N107:Q107)</f>
        <v>157.5</v>
      </c>
      <c r="S107" s="155" t="s">
        <v>919</v>
      </c>
      <c r="T107" s="155" t="s">
        <v>919</v>
      </c>
    </row>
    <row r="108" customFormat="false" ht="13.8" hidden="false" customHeight="false" outlineLevel="0" collapsed="false">
      <c r="A108" s="150" t="n">
        <f aca="false">ROW()-1</f>
        <v>107</v>
      </c>
      <c r="B108" s="15" t="s">
        <v>772</v>
      </c>
      <c r="C108" s="15" t="s">
        <v>549</v>
      </c>
      <c r="D108" s="15" t="s">
        <v>550</v>
      </c>
      <c r="E108" s="79"/>
      <c r="F108" s="152" t="n">
        <f aca="false">COUNTIF(OBLIGATORIAS!$O$2:$O$147,D108)</f>
        <v>0</v>
      </c>
      <c r="G108" s="152"/>
      <c r="H108" s="152" t="n">
        <f aca="false">COUNTIF(OPTATIVAS!$O$2:$O$70,D108)</f>
        <v>1</v>
      </c>
      <c r="I108" s="152"/>
      <c r="J108" s="152" t="n">
        <f aca="false">COUNTIF(POSGRADO!$O$2:$O$50,D108)</f>
        <v>0</v>
      </c>
      <c r="K108" s="152"/>
      <c r="L108" s="46" t="n">
        <f aca="false">COUNTIF(FIQ!$O$2:$O$25,D108)</f>
        <v>0</v>
      </c>
      <c r="M108" s="153" t="n">
        <f aca="false">F108+H108+J108+L108+(G108+I108+K108)/2</f>
        <v>1</v>
      </c>
      <c r="N108" s="152" t="n">
        <f aca="false">SUMIF(OBLIGATORIAS!$O$2:$O$147,D108,OBLIGATORIAS!$J$2:$J$147)</f>
        <v>0</v>
      </c>
      <c r="O108" s="150" t="n">
        <f aca="false">SUMIF(OPTATIVAS!$O$2:$O$70,D108,OPTATIVAS!$J$2:$J$70)</f>
        <v>67.5</v>
      </c>
      <c r="P108" s="150" t="n">
        <f aca="false">SUMIF(POSGRADO!$O$2:$O$50,D108,POSGRADO!$J$2:$J$50)</f>
        <v>0</v>
      </c>
      <c r="Q108" s="150" t="n">
        <f aca="false">SUMIF(FIQ!$O$2:$O$25,D108,FIQ!$J$2:$J$25)</f>
        <v>0</v>
      </c>
      <c r="R108" s="154" t="n">
        <f aca="false">SUM(N108:Q108)</f>
        <v>67.5</v>
      </c>
      <c r="S108" s="155" t="s">
        <v>919</v>
      </c>
      <c r="T108" s="155" t="s">
        <v>919</v>
      </c>
    </row>
    <row r="109" customFormat="false" ht="13.8" hidden="false" customHeight="false" outlineLevel="0" collapsed="false">
      <c r="A109" s="150" t="n">
        <f aca="false">ROW()-1</f>
        <v>108</v>
      </c>
      <c r="B109" s="15" t="s">
        <v>775</v>
      </c>
      <c r="C109" s="15" t="s">
        <v>950</v>
      </c>
      <c r="D109" s="15" t="s">
        <v>951</v>
      </c>
      <c r="E109" s="79"/>
      <c r="F109" s="152" t="n">
        <f aca="false">COUNTIF(OBLIGATORIAS!$O$2:$O$147,D109)</f>
        <v>0</v>
      </c>
      <c r="G109" s="152"/>
      <c r="H109" s="152" t="n">
        <f aca="false">COUNTIF(OPTATIVAS!$O$2:$O$70,D109)</f>
        <v>0</v>
      </c>
      <c r="I109" s="152"/>
      <c r="J109" s="152" t="n">
        <f aca="false">COUNTIF(POSGRADO!$O$2:$O$50,D109)</f>
        <v>0</v>
      </c>
      <c r="K109" s="152"/>
      <c r="L109" s="46" t="n">
        <f aca="false">COUNTIF(FIQ!$O$2:$O$25,D109)</f>
        <v>0</v>
      </c>
      <c r="M109" s="153" t="n">
        <f aca="false">F109+H109+J109+L109+(G109+I109+K109)/2</f>
        <v>0</v>
      </c>
      <c r="N109" s="152" t="n">
        <f aca="false">SUMIF(OBLIGATORIAS!$O$2:$O$147,D109,OBLIGATORIAS!$J$2:$J$147)</f>
        <v>0</v>
      </c>
      <c r="O109" s="150" t="n">
        <f aca="false">SUMIF(OPTATIVAS!$O$2:$O$70,D109,OPTATIVAS!$J$2:$J$70)</f>
        <v>0</v>
      </c>
      <c r="P109" s="150" t="n">
        <f aca="false">SUMIF(POSGRADO!$O$2:$O$50,D109,POSGRADO!$J$2:$J$50)</f>
        <v>0</v>
      </c>
      <c r="Q109" s="150" t="n">
        <f aca="false">SUMIF(FIQ!$O$2:$O$25,D109,FIQ!$J$2:$J$25)</f>
        <v>0</v>
      </c>
      <c r="R109" s="154" t="n">
        <f aca="false">SUM(N109:Q109)</f>
        <v>0</v>
      </c>
      <c r="S109" s="155" t="s">
        <v>919</v>
      </c>
      <c r="T109" s="155" t="s">
        <v>919</v>
      </c>
    </row>
    <row r="110" customFormat="false" ht="13.8" hidden="false" customHeight="false" outlineLevel="0" collapsed="false">
      <c r="A110" s="150" t="n">
        <f aca="false">ROW()-1</f>
        <v>109</v>
      </c>
      <c r="B110" s="15" t="s">
        <v>952</v>
      </c>
      <c r="C110" s="15" t="s">
        <v>953</v>
      </c>
      <c r="D110" s="15" t="s">
        <v>954</v>
      </c>
      <c r="E110" s="151" t="n">
        <v>20</v>
      </c>
      <c r="F110" s="152" t="n">
        <f aca="false">COUNTIF(OBLIGATORIAS!$O$2:$O$147,D110)</f>
        <v>0</v>
      </c>
      <c r="G110" s="152"/>
      <c r="H110" s="152" t="n">
        <f aca="false">COUNTIF(OPTATIVAS!$O$2:$O$70,D110)</f>
        <v>0</v>
      </c>
      <c r="I110" s="152"/>
      <c r="J110" s="152" t="n">
        <f aca="false">COUNTIF(POSGRADO!$O$2:$O$50,D110)</f>
        <v>0</v>
      </c>
      <c r="K110" s="152"/>
      <c r="L110" s="46" t="n">
        <f aca="false">COUNTIF(FIQ!$O$2:$O$25,D110)</f>
        <v>0</v>
      </c>
      <c r="M110" s="153" t="n">
        <f aca="false">F110+H110+J110+L110+(G110+I110+K110)/2</f>
        <v>0</v>
      </c>
      <c r="N110" s="152" t="n">
        <f aca="false">SUMIF(OBLIGATORIAS!$O$2:$O$147,D110,OBLIGATORIAS!$J$2:$J$147)</f>
        <v>0</v>
      </c>
      <c r="O110" s="150" t="n">
        <f aca="false">SUMIF(OPTATIVAS!$O$2:$O$70,D110,OPTATIVAS!$J$2:$J$70)</f>
        <v>0</v>
      </c>
      <c r="P110" s="150" t="n">
        <f aca="false">SUMIF(POSGRADO!$O$2:$O$50,D110,POSGRADO!$J$2:$J$50)</f>
        <v>0</v>
      </c>
      <c r="Q110" s="150" t="n">
        <f aca="false">SUMIF(FIQ!$O$2:$O$25,D110,FIQ!$J$2:$J$25)</f>
        <v>0</v>
      </c>
      <c r="R110" s="154" t="n">
        <f aca="false">SUM(N110:Q110)</f>
        <v>0</v>
      </c>
      <c r="S110" s="155" t="s">
        <v>955</v>
      </c>
      <c r="T110" s="155" t="s">
        <v>955</v>
      </c>
    </row>
    <row r="111" customFormat="false" ht="13.8" hidden="false" customHeight="false" outlineLevel="0" collapsed="false">
      <c r="A111" s="150" t="n">
        <f aca="false">ROW()-1</f>
        <v>110</v>
      </c>
      <c r="B111" s="15" t="s">
        <v>956</v>
      </c>
      <c r="C111" s="15" t="s">
        <v>865</v>
      </c>
      <c r="D111" s="15" t="s">
        <v>487</v>
      </c>
      <c r="E111" s="79" t="n">
        <v>10</v>
      </c>
      <c r="F111" s="152" t="n">
        <f aca="false">COUNTIF(OBLIGATORIAS!$O$2:$O$147,D111)</f>
        <v>0</v>
      </c>
      <c r="G111" s="152"/>
      <c r="H111" s="152" t="n">
        <f aca="false">COUNTIF(OPTATIVAS!$O$2:$O$70,D111)</f>
        <v>1</v>
      </c>
      <c r="I111" s="152"/>
      <c r="J111" s="152" t="n">
        <f aca="false">COUNTIF(POSGRADO!$O$2:$O$50,D111)</f>
        <v>0</v>
      </c>
      <c r="K111" s="152"/>
      <c r="L111" s="46" t="n">
        <f aca="false">COUNTIF(FIQ!$O$2:$O$25,D111)</f>
        <v>0</v>
      </c>
      <c r="M111" s="153" t="n">
        <f aca="false">F111+H111+J111+L111+(G111+I111+K111)/2</f>
        <v>1</v>
      </c>
      <c r="N111" s="152" t="n">
        <f aca="false">SUMIF(OBLIGATORIAS!$O$2:$O$147,D111,OBLIGATORIAS!$J$2:$J$147)</f>
        <v>0</v>
      </c>
      <c r="O111" s="150" t="n">
        <f aca="false">SUMIF(OPTATIVAS!$O$2:$O$70,D111,OPTATIVAS!$J$2:$J$70)</f>
        <v>75</v>
      </c>
      <c r="P111" s="150" t="n">
        <f aca="false">SUMIF(POSGRADO!$O$2:$O$50,D111,POSGRADO!$J$2:$J$50)</f>
        <v>0</v>
      </c>
      <c r="Q111" s="150" t="n">
        <f aca="false">SUMIF(FIQ!$O$2:$O$25,D111,FIQ!$J$2:$J$25)</f>
        <v>0</v>
      </c>
      <c r="R111" s="154" t="n">
        <f aca="false">SUM(N111:Q111)</f>
        <v>75</v>
      </c>
      <c r="S111" s="155" t="s">
        <v>957</v>
      </c>
      <c r="T111" s="155" t="s">
        <v>957</v>
      </c>
    </row>
    <row r="112" customFormat="false" ht="13.8" hidden="false" customHeight="false" outlineLevel="0" collapsed="false">
      <c r="A112" s="150" t="n">
        <f aca="false">ROW()-1</f>
        <v>111</v>
      </c>
      <c r="B112" s="80" t="s">
        <v>772</v>
      </c>
      <c r="C112" s="80" t="s">
        <v>421</v>
      </c>
      <c r="D112" s="80" t="s">
        <v>505</v>
      </c>
      <c r="E112" s="79"/>
      <c r="F112" s="152" t="n">
        <f aca="false">COUNTIF(OBLIGATORIAS!$O$2:$O$147,D112)</f>
        <v>0</v>
      </c>
      <c r="G112" s="152"/>
      <c r="H112" s="152" t="n">
        <f aca="false">COUNTIF(OPTATIVAS!$O$2:$O$70,D112)</f>
        <v>1</v>
      </c>
      <c r="I112" s="152"/>
      <c r="J112" s="152" t="n">
        <f aca="false">COUNTIF(POSGRADO!$O$2:$O$50,D112)</f>
        <v>0</v>
      </c>
      <c r="K112" s="152"/>
      <c r="L112" s="46" t="n">
        <f aca="false">COUNTIF(FIQ!$O$2:$O$25,D112)</f>
        <v>0</v>
      </c>
      <c r="M112" s="153" t="n">
        <f aca="false">F112+H112+J112+L112+(G112+I112+K112)/2</f>
        <v>1</v>
      </c>
      <c r="N112" s="152" t="n">
        <f aca="false">SUMIF(OBLIGATORIAS!$O$2:$O$147,D112,OBLIGATORIAS!$J$2:$J$147)</f>
        <v>0</v>
      </c>
      <c r="O112" s="150" t="n">
        <f aca="false">SUMIF(OPTATIVAS!$O$2:$O$70,D112,OPTATIVAS!$J$2:$J$70)</f>
        <v>72</v>
      </c>
      <c r="P112" s="150" t="n">
        <f aca="false">SUMIF(POSGRADO!$O$2:$O$50,D112,POSGRADO!$J$2:$J$50)</f>
        <v>0</v>
      </c>
      <c r="Q112" s="150" t="n">
        <f aca="false">SUMIF(FIQ!$O$2:$O$25,D112,FIQ!$J$2:$J$25)</f>
        <v>0</v>
      </c>
      <c r="R112" s="154" t="n">
        <f aca="false">SUM(N112:Q112)</f>
        <v>72</v>
      </c>
      <c r="S112" s="155" t="s">
        <v>919</v>
      </c>
      <c r="T112" s="155" t="s">
        <v>919</v>
      </c>
    </row>
    <row r="113" customFormat="false" ht="13.8" hidden="false" customHeight="false" outlineLevel="0" collapsed="false">
      <c r="A113" s="150" t="n">
        <f aca="false">ROW()-1</f>
        <v>112</v>
      </c>
      <c r="B113" s="80" t="s">
        <v>834</v>
      </c>
      <c r="C113" s="80" t="s">
        <v>94</v>
      </c>
      <c r="D113" s="80" t="s">
        <v>556</v>
      </c>
      <c r="E113" s="79"/>
      <c r="F113" s="152" t="n">
        <f aca="false">COUNTIF(OBLIGATORIAS!$O$2:$O$147,D113)</f>
        <v>0</v>
      </c>
      <c r="G113" s="152"/>
      <c r="H113" s="152" t="n">
        <f aca="false">COUNTIF(OPTATIVAS!$O$2:$O$70,D113)</f>
        <v>1</v>
      </c>
      <c r="I113" s="152"/>
      <c r="J113" s="152" t="n">
        <f aca="false">COUNTIF(POSGRADO!$O$2:$O$50,D113)</f>
        <v>0</v>
      </c>
      <c r="K113" s="152"/>
      <c r="L113" s="46" t="n">
        <f aca="false">COUNTIF(FIQ!$O$2:$O$25,D113)</f>
        <v>0</v>
      </c>
      <c r="M113" s="153" t="n">
        <f aca="false">F113+H113+J113+L113+(G113+I113+K113)/2</f>
        <v>1</v>
      </c>
      <c r="N113" s="152" t="n">
        <f aca="false">SUMIF(OBLIGATORIAS!$O$2:$O$147,D113,OBLIGATORIAS!$J$2:$J$147)</f>
        <v>0</v>
      </c>
      <c r="O113" s="150" t="n">
        <f aca="false">SUMIF(OPTATIVAS!$O$2:$O$70,D113,OPTATIVAS!$J$2:$J$70)</f>
        <v>67.5</v>
      </c>
      <c r="P113" s="150" t="n">
        <f aca="false">SUMIF(POSGRADO!$O$2:$O$50,D113,POSGRADO!$J$2:$J$50)</f>
        <v>0</v>
      </c>
      <c r="Q113" s="150" t="n">
        <f aca="false">SUMIF(FIQ!$O$2:$O$25,D113,FIQ!$J$2:$J$25)</f>
        <v>0</v>
      </c>
      <c r="R113" s="154" t="n">
        <f aca="false">SUM(N113:Q113)</f>
        <v>67.5</v>
      </c>
      <c r="S113" s="155" t="s">
        <v>919</v>
      </c>
      <c r="T113" s="155" t="s">
        <v>919</v>
      </c>
    </row>
    <row r="114" customFormat="false" ht="13.8" hidden="false" customHeight="false" outlineLevel="0" collapsed="false">
      <c r="A114" s="150" t="n">
        <f aca="false">ROW()-1</f>
        <v>113</v>
      </c>
      <c r="B114" s="15" t="s">
        <v>958</v>
      </c>
      <c r="C114" s="15" t="s">
        <v>865</v>
      </c>
      <c r="D114" s="15" t="s">
        <v>959</v>
      </c>
      <c r="E114" s="79" t="n">
        <v>10</v>
      </c>
      <c r="F114" s="152" t="n">
        <f aca="false">COUNTIF(OBLIGATORIAS!$O$2:$O$147,D114)</f>
        <v>0</v>
      </c>
      <c r="G114" s="152"/>
      <c r="H114" s="152" t="n">
        <f aca="false">COUNTIF(OPTATIVAS!$O$2:$O$70,D114)</f>
        <v>0</v>
      </c>
      <c r="I114" s="152"/>
      <c r="J114" s="152" t="n">
        <f aca="false">COUNTIF(POSGRADO!$O$2:$O$50,D114)</f>
        <v>0</v>
      </c>
      <c r="K114" s="152"/>
      <c r="L114" s="46" t="n">
        <f aca="false">COUNTIF(FIQ!$O$2:$O$25,D114)</f>
        <v>0</v>
      </c>
      <c r="M114" s="153" t="n">
        <f aca="false">F114+H114+J114+L114+(G114+I114+K114)/2</f>
        <v>0</v>
      </c>
      <c r="N114" s="152" t="n">
        <f aca="false">SUMIF(OBLIGATORIAS!$O$2:$O$147,D114,OBLIGATORIAS!$J$2:$J$147)</f>
        <v>0</v>
      </c>
      <c r="O114" s="150" t="n">
        <f aca="false">SUMIF(OPTATIVAS!$O$2:$O$70,D114,OPTATIVAS!$J$2:$J$70)</f>
        <v>0</v>
      </c>
      <c r="P114" s="150" t="n">
        <f aca="false">SUMIF(POSGRADO!$O$2:$O$50,D114,POSGRADO!$J$2:$J$50)</f>
        <v>0</v>
      </c>
      <c r="Q114" s="150" t="n">
        <f aca="false">SUMIF(FIQ!$O$2:$O$25,D114,FIQ!$J$2:$J$25)</f>
        <v>0</v>
      </c>
      <c r="R114" s="154" t="n">
        <f aca="false">SUM(N114:Q114)</f>
        <v>0</v>
      </c>
      <c r="S114" s="155" t="s">
        <v>960</v>
      </c>
      <c r="T114" s="155" t="s">
        <v>960</v>
      </c>
    </row>
    <row r="115" customFormat="false" ht="13.8" hidden="false" customHeight="false" outlineLevel="0" collapsed="false">
      <c r="A115" s="150" t="n">
        <f aca="false">ROW()-1</f>
        <v>114</v>
      </c>
      <c r="B115" s="15" t="s">
        <v>775</v>
      </c>
      <c r="C115" s="15" t="s">
        <v>961</v>
      </c>
      <c r="D115" s="15" t="s">
        <v>962</v>
      </c>
      <c r="E115" s="79"/>
      <c r="F115" s="152" t="n">
        <f aca="false">COUNTIF(OBLIGATORIAS!$O$2:$O$147,D115)</f>
        <v>0</v>
      </c>
      <c r="G115" s="152"/>
      <c r="H115" s="152" t="n">
        <f aca="false">COUNTIF(OPTATIVAS!$O$2:$O$70,D115)</f>
        <v>0</v>
      </c>
      <c r="I115" s="152"/>
      <c r="J115" s="152" t="n">
        <f aca="false">COUNTIF(POSGRADO!$O$2:$O$50,D115)</f>
        <v>0</v>
      </c>
      <c r="K115" s="164" t="n">
        <v>2</v>
      </c>
      <c r="L115" s="46" t="n">
        <f aca="false">COUNTIF(FIQ!$O$2:$O$25,D115)</f>
        <v>0</v>
      </c>
      <c r="M115" s="153" t="n">
        <f aca="false">F115+H115+J115+L115+(G115+I115+K115)/2</f>
        <v>1</v>
      </c>
      <c r="N115" s="152" t="n">
        <f aca="false">SUMIF(OBLIGATORIAS!$O$2:$O$147,D115,OBLIGATORIAS!$J$2:$J$147)</f>
        <v>0</v>
      </c>
      <c r="O115" s="150" t="n">
        <f aca="false">SUMIF(OPTATIVAS!$O$2:$O$70,D115,OPTATIVAS!$J$2:$J$70)</f>
        <v>0</v>
      </c>
      <c r="P115" s="150" t="n">
        <f aca="false">SUMIF(POSGRADO!$O$2:$O$50,D115,POSGRADO!$J$2:$J$50)+120/2</f>
        <v>60</v>
      </c>
      <c r="Q115" s="150" t="n">
        <f aca="false">SUMIF(FIQ!$O$2:$O$25,D115,FIQ!$J$2:$J$25)</f>
        <v>0</v>
      </c>
      <c r="R115" s="154" t="n">
        <f aca="false">SUM(N115:Q115)</f>
        <v>60</v>
      </c>
      <c r="S115" s="155"/>
      <c r="T115" s="155"/>
    </row>
    <row r="116" customFormat="false" ht="13.8" hidden="false" customHeight="false" outlineLevel="0" collapsed="false">
      <c r="A116" s="150" t="n">
        <f aca="false">ROW()-1</f>
        <v>115</v>
      </c>
      <c r="B116" s="15" t="s">
        <v>772</v>
      </c>
      <c r="C116" s="15" t="s">
        <v>963</v>
      </c>
      <c r="D116" s="15" t="s">
        <v>964</v>
      </c>
      <c r="E116" s="15"/>
      <c r="F116" s="152" t="n">
        <f aca="false">COUNTIF(OBLIGATORIAS!$O$2:$O$147,D116)</f>
        <v>0</v>
      </c>
      <c r="G116" s="152"/>
      <c r="H116" s="152" t="n">
        <f aca="false">COUNTIF(OPTATIVAS!$O$2:$O$70,D116)</f>
        <v>0</v>
      </c>
      <c r="I116" s="152"/>
      <c r="J116" s="152" t="n">
        <f aca="false">COUNTIF(POSGRADO!$O$2:$O$50,D116)</f>
        <v>0</v>
      </c>
      <c r="K116" s="152"/>
      <c r="L116" s="46" t="n">
        <f aca="false">COUNTIF(FIQ!$O$2:$O$25,D116)</f>
        <v>0</v>
      </c>
      <c r="M116" s="153" t="n">
        <f aca="false">F116+H116+J116+L116+(G116+I116+K116)/2</f>
        <v>0</v>
      </c>
      <c r="N116" s="152" t="n">
        <f aca="false">SUMIF(OBLIGATORIAS!$O$2:$O$147,D116,OBLIGATORIAS!$J$2:$J$147)</f>
        <v>0</v>
      </c>
      <c r="O116" s="150" t="n">
        <f aca="false">SUMIF(OPTATIVAS!$O$2:$O$70,D116,OPTATIVAS!$J$2:$J$70)</f>
        <v>0</v>
      </c>
      <c r="P116" s="150" t="n">
        <f aca="false">SUMIF(POSGRADO!$O$2:$O$50,D116,POSGRADO!$J$2:$J$50)</f>
        <v>0</v>
      </c>
      <c r="Q116" s="150" t="n">
        <f aca="false">SUMIF(FIQ!$O$2:$O$25,D116,FIQ!$J$2:$J$25)</f>
        <v>0</v>
      </c>
      <c r="R116" s="154" t="n">
        <f aca="false">SUM(N116:Q116)</f>
        <v>0</v>
      </c>
      <c r="S116" s="155" t="s">
        <v>871</v>
      </c>
      <c r="T116" s="155" t="s">
        <v>871</v>
      </c>
    </row>
    <row r="117" customFormat="false" ht="14.25" hidden="false" customHeight="true" outlineLevel="0" collapsed="false">
      <c r="A117" s="150" t="n">
        <f aca="false">ROW()-1</f>
        <v>116</v>
      </c>
      <c r="B117" s="15" t="s">
        <v>22</v>
      </c>
      <c r="C117" s="15" t="s">
        <v>965</v>
      </c>
      <c r="D117" s="15" t="s">
        <v>966</v>
      </c>
      <c r="E117" s="15"/>
      <c r="F117" s="152" t="n">
        <f aca="false">COUNTIF(OBLIGATORIAS!$O$2:$O$147,D117)</f>
        <v>0</v>
      </c>
      <c r="G117" s="152"/>
      <c r="H117" s="152" t="n">
        <f aca="false">COUNTIF(OPTATIVAS!$O$2:$O$70,D117)</f>
        <v>0</v>
      </c>
      <c r="I117" s="152"/>
      <c r="J117" s="152" t="n">
        <f aca="false">COUNTIF(POSGRADO!$O$2:$O$50,D117)</f>
        <v>0</v>
      </c>
      <c r="K117" s="152"/>
      <c r="L117" s="46" t="n">
        <f aca="false">COUNTIF(FIQ!$O$2:$O$25,D117)</f>
        <v>0</v>
      </c>
      <c r="M117" s="153" t="n">
        <f aca="false">F117+H117+J117+L117+(G117+I117+K117)/2</f>
        <v>0</v>
      </c>
      <c r="N117" s="152" t="n">
        <f aca="false">SUMIF(OBLIGATORIAS!$O$2:$O$147,D117,OBLIGATORIAS!$J$2:$J$147)</f>
        <v>0</v>
      </c>
      <c r="O117" s="150" t="n">
        <f aca="false">SUMIF(OPTATIVAS!$O$2:$O$70,D117,OPTATIVAS!$J$2:$J$70)</f>
        <v>0</v>
      </c>
      <c r="P117" s="150" t="n">
        <f aca="false">SUMIF(POSGRADO!$O$2:$O$50,D117,POSGRADO!$J$2:$J$50)</f>
        <v>0</v>
      </c>
      <c r="Q117" s="150" t="n">
        <f aca="false">SUMIF(FIQ!$O$2:$O$25,D117,FIQ!$J$2:$J$25)</f>
        <v>0</v>
      </c>
      <c r="R117" s="154" t="n">
        <f aca="false">SUM(N117:Q117)</f>
        <v>0</v>
      </c>
      <c r="S117" s="155" t="s">
        <v>960</v>
      </c>
      <c r="T117" s="155" t="s">
        <v>960</v>
      </c>
    </row>
    <row r="118" customFormat="false" ht="14.25" hidden="false" customHeight="true" outlineLevel="0" collapsed="false">
      <c r="A118" s="150" t="n">
        <f aca="false">ROW()-1</f>
        <v>117</v>
      </c>
      <c r="B118" s="15"/>
      <c r="C118" s="15" t="s">
        <v>582</v>
      </c>
      <c r="D118" s="79" t="s">
        <v>967</v>
      </c>
      <c r="E118" s="15"/>
      <c r="F118" s="152" t="n">
        <f aca="false">COUNTIF(OBLIGATORIAS!$O$2:$O$147,D118)</f>
        <v>0</v>
      </c>
      <c r="G118" s="152"/>
      <c r="H118" s="152" t="n">
        <f aca="false">COUNTIF(OPTATIVAS!$O$2:$O$70,D118)</f>
        <v>0</v>
      </c>
      <c r="I118" s="116" t="n">
        <v>1</v>
      </c>
      <c r="J118" s="152" t="n">
        <f aca="false">COUNTIF(POSGRADO!$O$2:$O$50,D118)</f>
        <v>0</v>
      </c>
      <c r="K118" s="152"/>
      <c r="L118" s="46" t="n">
        <f aca="false">COUNTIF(FIQ!$O$2:$O$25,D118)</f>
        <v>0</v>
      </c>
      <c r="M118" s="153" t="n">
        <f aca="false">F118+H118+J118+L118+(G118+I118+K118)/2</f>
        <v>0.5</v>
      </c>
      <c r="N118" s="152" t="n">
        <f aca="false">SUMIF(OBLIGATORIAS!$O$2:$O$147,D118,OBLIGATORIAS!$J$2:$J$147)</f>
        <v>0</v>
      </c>
      <c r="O118" s="150" t="n">
        <f aca="false">SUMIF(OPTATIVAS!$O$2:$O$70,D118,OPTATIVAS!$J$2:$J$70)+72/2</f>
        <v>36</v>
      </c>
      <c r="P118" s="150" t="n">
        <f aca="false">SUMIF(POSGRADO!$O$2:$O$50,D118,POSGRADO!$J$2:$J$50)</f>
        <v>0</v>
      </c>
      <c r="Q118" s="150" t="n">
        <f aca="false">SUMIF(FIQ!$O$2:$O$25,D118,FIQ!$J$2:$J$25)</f>
        <v>0</v>
      </c>
      <c r="R118" s="154" t="n">
        <f aca="false">SUM(N118:Q118)</f>
        <v>36</v>
      </c>
      <c r="S118" s="155"/>
      <c r="T118" s="155"/>
    </row>
    <row r="119" customFormat="false" ht="14.25" hidden="false" customHeight="true" outlineLevel="0" collapsed="false">
      <c r="A119" s="150" t="n">
        <f aca="false">ROW()-1</f>
        <v>118</v>
      </c>
      <c r="B119" s="19" t="s">
        <v>968</v>
      </c>
      <c r="C119" s="19" t="s">
        <v>969</v>
      </c>
      <c r="D119" s="19" t="s">
        <v>970</v>
      </c>
      <c r="E119" s="15"/>
      <c r="F119" s="152" t="n">
        <f aca="false">COUNTIF(OBLIGATORIAS!$O$2:$O$147,D119)</f>
        <v>0</v>
      </c>
      <c r="G119" s="152"/>
      <c r="H119" s="152" t="n">
        <f aca="false">COUNTIF(OPTATIVAS!$O$2:$O$70,D119)</f>
        <v>0</v>
      </c>
      <c r="I119" s="116" t="n">
        <v>1</v>
      </c>
      <c r="J119" s="152" t="n">
        <f aca="false">COUNTIF(POSGRADO!$O$2:$O$50,D119)</f>
        <v>0</v>
      </c>
      <c r="K119" s="152"/>
      <c r="L119" s="46" t="n">
        <f aca="false">COUNTIF(FIQ!$O$2:$O$25,D119)</f>
        <v>0</v>
      </c>
      <c r="M119" s="153" t="n">
        <f aca="false">F119+H119+J119+L119+(G119+I119+K119)/2</f>
        <v>0.5</v>
      </c>
      <c r="N119" s="152" t="n">
        <f aca="false">SUMIF(OBLIGATORIAS!$O$2:$O$147,D119,OBLIGATORIAS!$J$2:$J$147)</f>
        <v>0</v>
      </c>
      <c r="O119" s="150" t="n">
        <f aca="false">SUMIF(OPTATIVAS!$O$2:$O$70,D119,OPTATIVAS!$J$2:$J$70)+72/2</f>
        <v>36</v>
      </c>
      <c r="P119" s="150" t="n">
        <f aca="false">SUMIF(POSGRADO!$O$2:$O$50,D119,POSGRADO!$J$2:$J$50)</f>
        <v>0</v>
      </c>
      <c r="Q119" s="150" t="n">
        <f aca="false">SUMIF(FIQ!$O$2:$O$25,D119,FIQ!$J$2:$J$25)</f>
        <v>0</v>
      </c>
      <c r="R119" s="154" t="n">
        <f aca="false">SUM(N119:Q119)</f>
        <v>36</v>
      </c>
      <c r="S119" s="155"/>
      <c r="T119" s="155"/>
    </row>
    <row r="120" customFormat="false" ht="14.25" hidden="false" customHeight="true" outlineLevel="0" collapsed="false">
      <c r="A120" s="150" t="n">
        <f aca="false">ROW()-1</f>
        <v>119</v>
      </c>
      <c r="B120" s="19"/>
      <c r="C120" s="19" t="s">
        <v>930</v>
      </c>
      <c r="D120" s="19" t="s">
        <v>559</v>
      </c>
      <c r="E120" s="15"/>
      <c r="F120" s="152" t="n">
        <f aca="false">COUNTIF(OBLIGATORIAS!$O$2:$O$147,D120)</f>
        <v>0</v>
      </c>
      <c r="G120" s="152"/>
      <c r="H120" s="152" t="n">
        <f aca="false">COUNTIF(OPTATIVAS!$O$2:$O$70,D120)</f>
        <v>1</v>
      </c>
      <c r="I120" s="152"/>
      <c r="J120" s="152" t="n">
        <f aca="false">COUNTIF(POSGRADO!$O$2:$O$50,D120)</f>
        <v>0</v>
      </c>
      <c r="K120" s="152"/>
      <c r="L120" s="46" t="n">
        <f aca="false">COUNTIF(FIQ!$O$2:$O$25,D120)</f>
        <v>0</v>
      </c>
      <c r="M120" s="153" t="n">
        <f aca="false">F120+H120+J120+L120+(G120+I120+K120)/2</f>
        <v>1</v>
      </c>
      <c r="N120" s="152" t="n">
        <f aca="false">SUMIF(OBLIGATORIAS!$O$2:$O$147,D120,OBLIGATORIAS!$J$2:$J$147)</f>
        <v>0</v>
      </c>
      <c r="O120" s="150" t="n">
        <f aca="false">SUMIF(OPTATIVAS!$O$2:$O$70,D120,OPTATIVAS!$J$2:$J$70)</f>
        <v>75</v>
      </c>
      <c r="P120" s="150" t="n">
        <f aca="false">SUMIF(POSGRADO!$O$2:$O$50,D120,POSGRADO!$J$2:$J$50)</f>
        <v>0</v>
      </c>
      <c r="Q120" s="150" t="n">
        <f aca="false">SUMIF(FIQ!$O$2:$O$25,D120,FIQ!$J$2:$J$25)</f>
        <v>0</v>
      </c>
      <c r="R120" s="154" t="n">
        <f aca="false">SUM(N120:Q120)</f>
        <v>75</v>
      </c>
      <c r="S120" s="155"/>
      <c r="T120" s="155"/>
    </row>
    <row r="121" customFormat="false" ht="14.25" hidden="false" customHeight="true" outlineLevel="0" collapsed="false">
      <c r="A121" s="150" t="n">
        <f aca="false">ROW()-1</f>
        <v>120</v>
      </c>
      <c r="B121" s="19"/>
      <c r="C121" s="19" t="s">
        <v>971</v>
      </c>
      <c r="D121" s="19" t="s">
        <v>563</v>
      </c>
      <c r="E121" s="15"/>
      <c r="F121" s="152" t="n">
        <f aca="false">COUNTIF(OBLIGATORIAS!$O$2:$O$147,D121)</f>
        <v>0</v>
      </c>
      <c r="G121" s="152"/>
      <c r="H121" s="152" t="n">
        <f aca="false">COUNTIF(OPTATIVAS!$O$2:$O$70,D121)</f>
        <v>1</v>
      </c>
      <c r="I121" s="152"/>
      <c r="J121" s="152" t="n">
        <f aca="false">COUNTIF(POSGRADO!$O$2:$O$50,D121)</f>
        <v>0</v>
      </c>
      <c r="K121" s="152"/>
      <c r="L121" s="46" t="n">
        <f aca="false">COUNTIF(FIQ!$O$2:$O$25,D121)</f>
        <v>0</v>
      </c>
      <c r="M121" s="153" t="n">
        <f aca="false">F121+H121+J121+L121+(G121+I121+K121)/2</f>
        <v>1</v>
      </c>
      <c r="N121" s="152" t="n">
        <f aca="false">SUMIF(OBLIGATORIAS!$O$2:$O$147,D121,OBLIGATORIAS!$J$2:$J$147)</f>
        <v>0</v>
      </c>
      <c r="O121" s="150" t="n">
        <f aca="false">SUMIF(OPTATIVAS!$O$2:$O$70,D121,OPTATIVAS!$J$2:$J$70)</f>
        <v>75</v>
      </c>
      <c r="P121" s="150" t="n">
        <f aca="false">SUMIF(POSGRADO!$O$2:$O$50,D121,POSGRADO!$J$2:$J$50)</f>
        <v>0</v>
      </c>
      <c r="Q121" s="150" t="n">
        <f aca="false">SUMIF(FIQ!$O$2:$O$25,D121,FIQ!$J$2:$J$25)</f>
        <v>0</v>
      </c>
      <c r="R121" s="154" t="n">
        <f aca="false">SUM(N121:Q121)</f>
        <v>75</v>
      </c>
      <c r="S121" s="155"/>
      <c r="T121" s="155"/>
    </row>
    <row r="122" customFormat="false" ht="14.25" hidden="false" customHeight="true" outlineLevel="0" collapsed="false">
      <c r="A122" s="150" t="n">
        <f aca="false">ROW()-1</f>
        <v>121</v>
      </c>
      <c r="B122" s="19" t="s">
        <v>972</v>
      </c>
      <c r="C122" s="19" t="s">
        <v>973</v>
      </c>
      <c r="D122" s="19" t="s">
        <v>583</v>
      </c>
      <c r="E122" s="15"/>
      <c r="F122" s="152" t="n">
        <f aca="false">COUNTIF(OBLIGATORIAS!$O$2:$O$147,D122)</f>
        <v>0</v>
      </c>
      <c r="G122" s="152"/>
      <c r="H122" s="152" t="n">
        <f aca="false">COUNTIF(OPTATIVAS!$O$2:$O$70,D122)</f>
        <v>1</v>
      </c>
      <c r="I122" s="152"/>
      <c r="J122" s="152" t="n">
        <f aca="false">COUNTIF(POSGRADO!$O$2:$O$50,D122)</f>
        <v>0</v>
      </c>
      <c r="K122" s="152"/>
      <c r="L122" s="46" t="n">
        <f aca="false">COUNTIF(FIQ!$O$2:$O$25,D122)</f>
        <v>0</v>
      </c>
      <c r="M122" s="153" t="n">
        <f aca="false">F122+H122+J122+L122+(G122+I122+K122)/2</f>
        <v>1</v>
      </c>
      <c r="N122" s="152" t="n">
        <f aca="false">SUMIF(OBLIGATORIAS!$O$2:$O$147,D122,OBLIGATORIAS!$J$2:$J$147)</f>
        <v>0</v>
      </c>
      <c r="O122" s="150" t="n">
        <f aca="false">SUMIF(OPTATIVAS!$O$2:$O$70,D122,OPTATIVAS!$J$2:$J$70)</f>
        <v>48</v>
      </c>
      <c r="P122" s="150" t="n">
        <f aca="false">SUMIF(POSGRADO!$O$2:$O$50,D122,POSGRADO!$J$2:$J$50)</f>
        <v>0</v>
      </c>
      <c r="Q122" s="150" t="n">
        <f aca="false">SUMIF(FIQ!$O$2:$O$25,D122,FIQ!$J$2:$J$25)</f>
        <v>0</v>
      </c>
      <c r="R122" s="154" t="n">
        <f aca="false">SUM(N122:Q122)</f>
        <v>48</v>
      </c>
      <c r="S122" s="155" t="s">
        <v>960</v>
      </c>
      <c r="T122" s="155"/>
    </row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</sheetData>
  <autoFilter ref="A1:T12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LibreOffice/5.0.4.2$MacOSX_X86_64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2016-03-08T18:34:17Z</dcterms:created>
  <dc:creator>Martha Imelda Jarero Kumul</dc:creator>
  <dc:language>es-ES</dc:language>
  <cp:lastPrinted>2016-05-05T12:44:46Z</cp:lastPrinted>
  <dcterms:modified xsi:type="dcterms:W3CDTF">2016-10-06T12:47:26Z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